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915" firstSheet="15" activeTab="18"/>
  </bookViews>
  <sheets>
    <sheet name="Z1_podmioty " sheetId="1" r:id="rId1"/>
    <sheet name="Z2_bezrobotni_ogółem" sheetId="2" r:id="rId2"/>
    <sheet name="Z3_stopa_bezrobocia" sheetId="3" r:id="rId3"/>
    <sheet name="Z4_napływ_bezrobotnych" sheetId="4" r:id="rId4"/>
    <sheet name="Z5_odpływ_bezrobotnych" sheetId="5" r:id="rId5"/>
    <sheet name="Z6_podjęcia_pracy" sheetId="6" r:id="rId6"/>
    <sheet name="Z7_niepotwierdzenie_gotowości" sheetId="7" r:id="rId7"/>
    <sheet name="Z8_bezrobotne_ kobiety" sheetId="8" r:id="rId8"/>
    <sheet name="Z9_zamieszkali_na_wsi " sheetId="9" r:id="rId9"/>
    <sheet name="Z10_bezrobotni_z_ zasiłkiem" sheetId="10" r:id="rId10"/>
    <sheet name="Z11_napływ_bezrobot_z_zasilkiem" sheetId="11" r:id="rId11"/>
    <sheet name="Z12_zwolnieni_przyczna_zakł_pra" sheetId="12" r:id="rId12"/>
    <sheet name="Z13_wiek" sheetId="13" r:id="rId13"/>
    <sheet name="Z14_wykształcenie " sheetId="14" r:id="rId14"/>
    <sheet name="Z15_staż " sheetId="15" r:id="rId15"/>
    <sheet name="Z16_czas" sheetId="16" r:id="rId16"/>
    <sheet name="Z17_szczegolna" sheetId="17" r:id="rId17"/>
    <sheet name="Z18_poszukujący_pracy " sheetId="18" r:id="rId18"/>
    <sheet name="Z19_wybrane_elementy" sheetId="19" r:id="rId19"/>
    <sheet name="Arkusz1" sheetId="20" r:id="rId20"/>
  </sheets>
  <externalReferences>
    <externalReference r:id="rId23"/>
    <externalReference r:id="rId24"/>
  </externalReferences>
  <definedNames>
    <definedName name="_xlnm.Print_Area" localSheetId="10">'Z11_napływ_bezrobot_z_zasilkiem'!$A$1:$I$45</definedName>
    <definedName name="_xlnm.Print_Area" localSheetId="11">'Z12_zwolnieni_przyczna_zakł_pra'!$A$1:$I$45</definedName>
    <definedName name="_xlnm.Print_Area" localSheetId="17">'Z18_poszukujący_pracy '!$A$1:$I$45</definedName>
    <definedName name="_xlnm.Print_Area" localSheetId="18">'Z19_wybrane_elementy'!$A$1:$Q$57</definedName>
    <definedName name="_xlnm.Print_Area" localSheetId="2">'Z3_stopa_bezrobocia'!$A$1:$H$45</definedName>
    <definedName name="_xlnm.Print_Area" localSheetId="6">'Z7_niepotwierdzenie_gotowości'!$A$1:$I$45</definedName>
    <definedName name="_xlnm.Print_Area" localSheetId="8">'Z9_zamieszkali_na_wsi '!$A$1:$I$45</definedName>
  </definedNames>
  <calcPr fullCalcOnLoad="1"/>
</workbook>
</file>

<file path=xl/sharedStrings.xml><?xml version="1.0" encoding="utf-8"?>
<sst xmlns="http://schemas.openxmlformats.org/spreadsheetml/2006/main" count="1270" uniqueCount="257">
  <si>
    <t>Załącznik Nr 1</t>
  </si>
  <si>
    <t>Lp</t>
  </si>
  <si>
    <t>Wyszczególnienie</t>
  </si>
  <si>
    <t>w tym:</t>
  </si>
  <si>
    <t>Województwo mazowieckie</t>
  </si>
  <si>
    <t xml:space="preserve"> ciechanowski</t>
  </si>
  <si>
    <t xml:space="preserve"> gostyniński</t>
  </si>
  <si>
    <t xml:space="preserve"> mławski</t>
  </si>
  <si>
    <t xml:space="preserve"> m. Płock</t>
  </si>
  <si>
    <t xml:space="preserve"> płocki </t>
  </si>
  <si>
    <t xml:space="preserve"> płoński</t>
  </si>
  <si>
    <t xml:space="preserve"> sierpecki</t>
  </si>
  <si>
    <t xml:space="preserve"> żuromiński</t>
  </si>
  <si>
    <t>łosicki</t>
  </si>
  <si>
    <t xml:space="preserve"> makowski</t>
  </si>
  <si>
    <t xml:space="preserve"> m. Ostrołęka</t>
  </si>
  <si>
    <t xml:space="preserve"> ostrołęcki </t>
  </si>
  <si>
    <t xml:space="preserve"> ostrowski</t>
  </si>
  <si>
    <t xml:space="preserve"> przasnyski</t>
  </si>
  <si>
    <t xml:space="preserve"> pułtuski</t>
  </si>
  <si>
    <t>m. Siedlce</t>
  </si>
  <si>
    <t xml:space="preserve"> siedlecki </t>
  </si>
  <si>
    <t xml:space="preserve"> sokołowski</t>
  </si>
  <si>
    <t xml:space="preserve"> węgrowski</t>
  </si>
  <si>
    <t xml:space="preserve"> wyszkowski</t>
  </si>
  <si>
    <t xml:space="preserve"> grodziski</t>
  </si>
  <si>
    <t xml:space="preserve"> grójecki</t>
  </si>
  <si>
    <t xml:space="preserve"> legionowski</t>
  </si>
  <si>
    <t xml:space="preserve"> miński</t>
  </si>
  <si>
    <t xml:space="preserve"> nowodworski</t>
  </si>
  <si>
    <t xml:space="preserve"> otwocki</t>
  </si>
  <si>
    <t xml:space="preserve"> piaseczyński</t>
  </si>
  <si>
    <t xml:space="preserve"> pruszkowski</t>
  </si>
  <si>
    <t xml:space="preserve"> sochaczewski</t>
  </si>
  <si>
    <t xml:space="preserve"> warszawski zachodni</t>
  </si>
  <si>
    <t xml:space="preserve"> wołomiński</t>
  </si>
  <si>
    <t xml:space="preserve"> żyrardowski</t>
  </si>
  <si>
    <t xml:space="preserve"> białobrzeski</t>
  </si>
  <si>
    <t xml:space="preserve"> garwoliński</t>
  </si>
  <si>
    <t xml:space="preserve"> kozienicki</t>
  </si>
  <si>
    <t xml:space="preserve"> lipski</t>
  </si>
  <si>
    <t>przysuski</t>
  </si>
  <si>
    <t>m. Radom</t>
  </si>
  <si>
    <t xml:space="preserve"> radomski</t>
  </si>
  <si>
    <t xml:space="preserve"> szydłowiecki</t>
  </si>
  <si>
    <t xml:space="preserve"> zwoleński</t>
  </si>
  <si>
    <t>Załącznik Nr 2</t>
  </si>
  <si>
    <t xml:space="preserve">
Ogółem
</t>
  </si>
  <si>
    <t>zakłady osób
 fizycznych</t>
  </si>
  <si>
    <t>udział zakładów 
osób fizycznych 
w liczbie podmiotów 
ogółem w %</t>
  </si>
  <si>
    <t>spółki
z  udziałem kapitału zagranicznego</t>
  </si>
  <si>
    <t>udział spółek
 z przewagą udziału 
kapitału zagranicznego 
w liczbie podmiotów 
ogółem w %</t>
  </si>
  <si>
    <t xml:space="preserve"> łosicki</t>
  </si>
  <si>
    <t xml:space="preserve"> m. Siedlce</t>
  </si>
  <si>
    <t xml:space="preserve"> przysuski</t>
  </si>
  <si>
    <t xml:space="preserve"> m. Radom</t>
  </si>
  <si>
    <t>Załącznik Nr 3</t>
  </si>
  <si>
    <t>Lata</t>
  </si>
  <si>
    <t xml:space="preserve">Wzrost / spadek </t>
  </si>
  <si>
    <t>Województwo 
mazowieckie</t>
  </si>
  <si>
    <t>Załącznik Nr 4</t>
  </si>
  <si>
    <t xml:space="preserve">Wzrost / spadek  </t>
  </si>
  <si>
    <t>ciechanowski</t>
  </si>
  <si>
    <t>gostyniński</t>
  </si>
  <si>
    <t>mławski</t>
  </si>
  <si>
    <t>m. Płock</t>
  </si>
  <si>
    <t>płocki</t>
  </si>
  <si>
    <t>płoński</t>
  </si>
  <si>
    <t>sierpecki</t>
  </si>
  <si>
    <t>żuromiński</t>
  </si>
  <si>
    <t>makowski</t>
  </si>
  <si>
    <t>m. Ostrołęka</t>
  </si>
  <si>
    <t>ostrołęcki</t>
  </si>
  <si>
    <t>ostrowski</t>
  </si>
  <si>
    <t>przasnyski</t>
  </si>
  <si>
    <t>pułtuski</t>
  </si>
  <si>
    <t>siedlecki</t>
  </si>
  <si>
    <t>sokołowski</t>
  </si>
  <si>
    <t>węgrowski</t>
  </si>
  <si>
    <t>wyszkowski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</si>
  <si>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</si>
  <si>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</si>
  <si>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</si>
  <si>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</si>
  <si>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</si>
  <si>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</si>
  <si>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</si>
  <si>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</si>
  <si>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sochaczewski</t>
  </si>
  <si>
    <t>warszawski zachodni</t>
  </si>
  <si>
    <t>wołomiński</t>
  </si>
  <si>
    <t>żyrardowski</t>
  </si>
  <si>
    <t>białobrzeski</t>
  </si>
  <si>
    <t>garwoliński</t>
  </si>
  <si>
    <t>kozienicki</t>
  </si>
  <si>
    <t>lipski</t>
  </si>
  <si>
    <t>m.Radom</t>
  </si>
  <si>
    <t xml:space="preserve">radomski                      </t>
  </si>
  <si>
    <t>szydłowiecki</t>
  </si>
  <si>
    <t>zwoleński</t>
  </si>
  <si>
    <t>Załącznik Nr 5</t>
  </si>
  <si>
    <t>Województwo
 mazowieckie</t>
  </si>
  <si>
    <t>Załącznik Nr 6</t>
  </si>
  <si>
    <t>Wzrost / spadek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</si>
  <si>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</si>
  <si>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</si>
  <si>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</si>
  <si>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</si>
  <si>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</si>
  <si>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</si>
  <si>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 xml:space="preserve">płocki </t>
  </si>
  <si>
    <t xml:space="preserve">ostrołęcki </t>
  </si>
  <si>
    <t xml:space="preserve">siedlecki </t>
  </si>
  <si>
    <t xml:space="preserve">radomski </t>
  </si>
  <si>
    <t>Załącznik Nr 13</t>
  </si>
  <si>
    <t>bezrobotni ogółem</t>
  </si>
  <si>
    <t>Województwo
mazowieckie</t>
  </si>
  <si>
    <t>żurominski</t>
  </si>
  <si>
    <t>radomski</t>
  </si>
  <si>
    <t>Załącznik Nr 16</t>
  </si>
  <si>
    <t>Lp.</t>
  </si>
  <si>
    <t xml:space="preserve"> Wyszczególnienie</t>
  </si>
  <si>
    <t>wyższym</t>
  </si>
  <si>
    <t>Załącznik Nr 18</t>
  </si>
  <si>
    <t>do 1 roku</t>
  </si>
  <si>
    <t>L.p.</t>
  </si>
  <si>
    <t>siedlcki</t>
  </si>
  <si>
    <t>25-34 
lata</t>
  </si>
  <si>
    <t>35-44 
lata</t>
  </si>
  <si>
    <t>45-54 
lata</t>
  </si>
  <si>
    <t>55-59 
lat</t>
  </si>
  <si>
    <t>60-64 
lata</t>
  </si>
  <si>
    <t xml:space="preserve">   w tym w wieku:</t>
  </si>
  <si>
    <t>% udział  
w ogólnej 
liczbie 
bezrobot-
nych</t>
  </si>
  <si>
    <t xml:space="preserve">   w tym z wykształceniem:</t>
  </si>
  <si>
    <t>policealnym 
i średnim 
zawodowym</t>
  </si>
  <si>
    <t>średnim 
ogólno-
kształcącym</t>
  </si>
  <si>
    <t>zasadni
-czym 
zawodo
-wym</t>
  </si>
  <si>
    <t>gimna
-zjalnym
 i poniżej</t>
  </si>
  <si>
    <t>bezro
-botni 
ogółem</t>
  </si>
  <si>
    <t xml:space="preserve">   w tym ze stażem pracy:</t>
  </si>
  <si>
    <t>1-5 
 lat</t>
  </si>
  <si>
    <t>5-10 
 lat</t>
  </si>
  <si>
    <t>10-20  
 lat</t>
  </si>
  <si>
    <t>20-30 
 lat</t>
  </si>
  <si>
    <t>30 lat 
i wiecej</t>
  </si>
  <si>
    <t>bez 
stażu</t>
  </si>
  <si>
    <t>bezrobotni 
ogółem</t>
  </si>
  <si>
    <t xml:space="preserve">   w tym według czasu pozostawania bez pracy:</t>
  </si>
  <si>
    <t>do 1 
m-ca</t>
  </si>
  <si>
    <t>1-3 
 m-ce</t>
  </si>
  <si>
    <t>3-6
 m-cy</t>
  </si>
  <si>
    <t>6-12 
 m-cy</t>
  </si>
  <si>
    <t>12-24 
m-ce</t>
  </si>
  <si>
    <t>powyżej 
24 m-cy</t>
  </si>
  <si>
    <t>m. st. Warszawa</t>
  </si>
  <si>
    <t>niepełnosprawni</t>
  </si>
  <si>
    <t>Załącznik Nr 15</t>
  </si>
  <si>
    <t>Załącznik Nr 14</t>
  </si>
  <si>
    <t xml:space="preserve"> </t>
  </si>
  <si>
    <t>grudzień 
2013 r.</t>
  </si>
  <si>
    <t>grudzień
2013 r.</t>
  </si>
  <si>
    <t>2013 r.</t>
  </si>
  <si>
    <t>grudzień
 2013 r.</t>
  </si>
  <si>
    <t>grudzień 
2014 r.</t>
  </si>
  <si>
    <t>grudzień
2014 r.</t>
  </si>
  <si>
    <t>2014 r.</t>
  </si>
  <si>
    <t>grudzień
 2014 r.</t>
  </si>
  <si>
    <t>grudzień 
2015 r.</t>
  </si>
  <si>
    <t>grudzień
2015 r.</t>
  </si>
  <si>
    <t>2015 r.</t>
  </si>
  <si>
    <t>grudzień
 2015 r.</t>
  </si>
  <si>
    <t>m.st. Warszawa</t>
  </si>
  <si>
    <t>zwolnieni 
z przyczyn 
z-du pracy</t>
  </si>
  <si>
    <t>niepełno-
sprawni</t>
  </si>
  <si>
    <t>długotrwale bezrobotni</t>
  </si>
  <si>
    <t>powyżej 50 roku życia</t>
  </si>
  <si>
    <t>do 25 roku życia</t>
  </si>
  <si>
    <t>do 30 roku życia</t>
  </si>
  <si>
    <t>z prawem do zasiłku</t>
  </si>
  <si>
    <t>zamieszkali na wsi</t>
  </si>
  <si>
    <t>kobiety</t>
  </si>
  <si>
    <t>Podregion 25
 ciechanowski</t>
  </si>
  <si>
    <t>Podregion 26
ostrołęcki</t>
  </si>
  <si>
    <t>Podregion 27
 radomski</t>
  </si>
  <si>
    <t>Podregion 29
warszawski wschodni</t>
  </si>
  <si>
    <t>Podregion 30
warszawski zachodni</t>
  </si>
  <si>
    <t>Podregion 70
płocki</t>
  </si>
  <si>
    <t>Podregion 71
siedlecki</t>
  </si>
  <si>
    <t>Podregion 28  
m.st. Warszawa</t>
  </si>
  <si>
    <t xml:space="preserve">NAPŁYW DO BEZROBOCIA
</t>
  </si>
  <si>
    <t>ODPŁYW Z BEZROBOCIA Z POWODU PODJĘCIA PRACY</t>
  </si>
  <si>
    <t>ODPŁYW  Z  BEZROBOCIA</t>
  </si>
  <si>
    <t xml:space="preserve">STOPA BEZROBOCIA </t>
  </si>
  <si>
    <t>BEZROBOTNI   OGÓŁEM</t>
  </si>
  <si>
    <t>ODPŁYW Z BEZROBOCIA 
Z POWODU NIEPOTWIERDZENIA GOTOWOŚCI DO PRACY</t>
  </si>
  <si>
    <t>BEZROBOTNE   KOBIETY</t>
  </si>
  <si>
    <t>BEZROBOTNI ZAMIESZKALI NA WSI</t>
  </si>
  <si>
    <t>BEZROBOTNI   POSIADAJĄCY PRAWO DO ZASIŁKU</t>
  </si>
  <si>
    <t>NAPŁYW BEZROBOTNYCH POSIADAJĄCYCH PRAWO DO ZASIŁKU</t>
  </si>
  <si>
    <t>BEZROBOTNI ZWOLNIENI  Z PRZYCZYN DOTYCZĄCYCH ZAKŁADU PRACY</t>
  </si>
  <si>
    <t>OSOBY  POSZUKUJĄCE PRACY</t>
  </si>
  <si>
    <t xml:space="preserve">Ze względu na zmiany w Podregionach: Rozporządzenie Rady Ministrów z dnia 3 grudnia 2014 r. -   zmieniające rozporządzenie w sprawie wprowadzenia Nomenklatury Jednostek Terytorialnych do Celów Statystycznych (NTS): Dz. U. RP Warszawa, dnia 31 grudnia 2014 r.poz.1992  - na poziomie podregionu nie można porównać obecnych danych do danych z poprzednich okresów sprawozdawczych.
</t>
  </si>
  <si>
    <t>18- 24 
lata</t>
  </si>
  <si>
    <t>Bezrobotni będący w szczególnej sytuacji na rynku pracy</t>
  </si>
  <si>
    <t xml:space="preserve">   w tym:</t>
  </si>
  <si>
    <t>% udział 
w ogólnej 
liczbie 
bezrobot-
nych</t>
  </si>
  <si>
    <t>powyżej 
50 roku 
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</si>
  <si>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</si>
  <si>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</si>
  <si>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</si>
  <si>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Podregion 25
ciechanowski </t>
  </si>
  <si>
    <t>Podregion 28 
m. st. Warszawa</t>
  </si>
  <si>
    <t>Podregion 70 
płocki</t>
  </si>
  <si>
    <t>Podregion 71 
siedlecki</t>
  </si>
  <si>
    <t xml:space="preserve"> Zarejestrowani bezrobotni        </t>
  </si>
  <si>
    <t>POLSKA</t>
  </si>
  <si>
    <t>Załącznik Nr 19</t>
  </si>
  <si>
    <t>grudzień 
2016 r.</t>
  </si>
  <si>
    <t>grudzień
2016 r.</t>
  </si>
  <si>
    <t>2016 r.</t>
  </si>
  <si>
    <t>grudzień
 2016 r.</t>
  </si>
  <si>
    <t>Załącznik Nr 17</t>
  </si>
  <si>
    <t xml:space="preserve"> do 25 
roku życia</t>
  </si>
  <si>
    <t>WYBRANE GRUPY PODMIOTÓW GOSPODARCZYCH W GRUDNIU 2017 ROKU</t>
  </si>
  <si>
    <t>w stosunku 
do 2016 r.
w  osobach</t>
  </si>
  <si>
    <t>w stosunku 
do 2016 r. 
(w %)</t>
  </si>
  <si>
    <t>grudzień 
2017 r.</t>
  </si>
  <si>
    <t>grudzień
2017 r.</t>
  </si>
  <si>
    <t>wzrost / spadek
w stosunku 
do grudnia
  2016 r.
w punktach 
procentowych</t>
  </si>
  <si>
    <t>2017 r.</t>
  </si>
  <si>
    <t>w stosunku
 do 2016 r.
(w %)</t>
  </si>
  <si>
    <t>grudzień
 2017 r.</t>
  </si>
  <si>
    <t xml:space="preserve"> w stosunku 
do grudnia
2016 r. 
w osobach</t>
  </si>
  <si>
    <t xml:space="preserve"> w stosunku 
do grudnia
 2016 r. 
w %</t>
  </si>
  <si>
    <t xml:space="preserve"> w stosunku 
do 2016 r.
 w osobach</t>
  </si>
  <si>
    <t xml:space="preserve"> w stosunku 
do 2016 r.
 w %</t>
  </si>
  <si>
    <t xml:space="preserve"> w stosunku do
grudnia 2016 r.
w osobach</t>
  </si>
  <si>
    <t xml:space="preserve"> w stosunku do
grudnia 2016 r.
w %</t>
  </si>
  <si>
    <t>w stosunku 
do  2016 r.
w  osobach</t>
  </si>
  <si>
    <t>w stosunku 
do 2016 r.
 w osobach</t>
  </si>
  <si>
    <t xml:space="preserve"> w stosunku 
do 2016 r.
w %</t>
  </si>
  <si>
    <t xml:space="preserve">  w stosunku 
do grudnia 2016 r.
w osobach</t>
  </si>
  <si>
    <t xml:space="preserve">  w stosunku 
do grudnia 2016 r.
 w %</t>
  </si>
  <si>
    <t>stopa bezrobocia 
w 
XII 2017 r.
w %</t>
  </si>
  <si>
    <t xml:space="preserve">WYBRANE ELEMENTY RYNKU PRACY W GRUDNIU 2017 ROKU                                                                                                 </t>
  </si>
  <si>
    <t>BEZROBOTNI WEDŁUG WIEKU W GRUDNIU 2017 ROKU</t>
  </si>
  <si>
    <t>BEZROBOTNI WEDŁUG WYKSZTAŁCENIA W GRUDNIU 2017 ROKU</t>
  </si>
  <si>
    <t>BEZROBOTNI WEDŁUG STAŻU PRACY W WOJEWÓDZTWIE MAZOWIECKIM W GRUDNIU 2017 ROKU</t>
  </si>
  <si>
    <t>BEZROBOTNI WEDŁUG CZASU POZOSTAWANIA BEZ PRACY W WOJEWÓDZTWIE MAZOWIECKIM W GRUDNIU 2017 ROKU</t>
  </si>
  <si>
    <t>OSOBY BEZROBOTNE W SZCZEGÓLNEJ SYTUACJI NA RYNKU PRACY W GRUDNIU 2017 ROKU</t>
  </si>
  <si>
    <t>stan ogółem
  w grudniu 2017 r.</t>
  </si>
  <si>
    <t xml:space="preserve">napływ 
</t>
  </si>
  <si>
    <t>w 2017 roku</t>
  </si>
  <si>
    <t xml:space="preserve">odpływ 
</t>
  </si>
  <si>
    <t xml:space="preserve">podjęcia pracy
</t>
  </si>
  <si>
    <t>poszukujący pracy 
w grudniu 
2017 r.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</si>
</sst>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m\ yy"/>
    <numFmt numFmtId="173" formatCode="0.0%"/>
    <numFmt numFmtId="174" formatCode="0.0"/>
    <numFmt numFmtId="175" formatCode="#,##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"/>
    <numFmt numFmtId="188" formatCode="General_)"/>
    <numFmt numFmtId="189" formatCode="00\-000"/>
    <numFmt numFmtId="190" formatCode="0.000%"/>
    <numFmt numFmtId="191" formatCode="#,##0.0000"/>
    <numFmt numFmtId="192" formatCode="#,##0.0\ &quot;zł&quot;"/>
    <numFmt numFmtId="193" formatCode="_-* #,##0.0\ _z_ł_-;\-* #,##0.0\ _z_ł_-;_-* &quot;-&quot;??\ _z_ł_-;_-@_-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* #,##0.000\ _z_ł_-;\-* #,##0.000\ _z_ł_-;_-* &quot;-&quot;??\ _z_ł_-;_-@_-"/>
    <numFmt numFmtId="199" formatCode="0_]"/>
    <numFmt numFmtId="200" formatCode="0.0000%"/>
    <numFmt numFmtId="201" formatCode="0.00000%"/>
    <numFmt numFmtId="202" formatCode="0.000000%"/>
    <numFmt numFmtId="203" formatCode="0.0000000000"/>
    <numFmt numFmtId="204" formatCode="[$-415]d\ mmmm\ yyyy"/>
    <numFmt numFmtId="205" formatCode="#,##0_ ;\-#,##0\ "/>
  </numFmts>
  <fonts count="54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2"/>
      <name val="Calibri"/>
      <family val="2"/>
    </font>
    <font>
      <b/>
      <sz val="7"/>
      <name val="Calibri"/>
      <family val="2"/>
    </font>
    <font>
      <b/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EF7A8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26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173" fontId="5" fillId="33" borderId="10" xfId="0" applyNumberFormat="1" applyFont="1" applyFill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3" fontId="5" fillId="33" borderId="14" xfId="0" applyNumberFormat="1" applyFont="1" applyFill="1" applyBorder="1" applyAlignment="1">
      <alignment horizontal="right" vertical="center"/>
    </xf>
    <xf numFmtId="173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175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2" fontId="25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8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173" fontId="6" fillId="0" borderId="10" xfId="0" applyNumberFormat="1" applyFont="1" applyFill="1" applyBorder="1" applyAlignment="1">
      <alignment horizontal="right" vertical="center"/>
    </xf>
    <xf numFmtId="173" fontId="29" fillId="0" borderId="10" xfId="0" applyNumberFormat="1" applyFont="1" applyFill="1" applyBorder="1" applyAlignment="1">
      <alignment horizontal="right" vertical="center"/>
    </xf>
    <xf numFmtId="173" fontId="6" fillId="0" borderId="11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25" fillId="0" borderId="1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2" fillId="0" borderId="0" xfId="0" applyFont="1" applyAlignment="1">
      <alignment/>
    </xf>
    <xf numFmtId="0" fontId="24" fillId="0" borderId="0" xfId="0" applyFont="1" applyBorder="1" applyAlignment="1">
      <alignment vertical="center"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3" fontId="24" fillId="0" borderId="10" xfId="0" applyNumberFormat="1" applyFont="1" applyFill="1" applyBorder="1" applyAlignment="1">
      <alignment horizontal="right" vertical="center"/>
    </xf>
    <xf numFmtId="173" fontId="24" fillId="0" borderId="11" xfId="0" applyNumberFormat="1" applyFont="1" applyFill="1" applyBorder="1" applyAlignment="1">
      <alignment horizontal="right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73" fontId="6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72" fontId="26" fillId="0" borderId="10" xfId="0" applyNumberFormat="1" applyFont="1" applyBorder="1" applyAlignment="1">
      <alignment horizontal="center" vertical="center" wrapText="1"/>
    </xf>
    <xf numFmtId="3" fontId="6" fillId="0" borderId="0" xfId="54" applyNumberFormat="1" applyFont="1" applyBorder="1" applyAlignment="1">
      <alignment horizontal="right"/>
      <protection/>
    </xf>
    <xf numFmtId="3" fontId="5" fillId="0" borderId="0" xfId="54" applyNumberFormat="1" applyFont="1" applyBorder="1">
      <alignment/>
      <protection/>
    </xf>
    <xf numFmtId="3" fontId="5" fillId="0" borderId="10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73" fontId="5" fillId="0" borderId="15" xfId="0" applyNumberFormat="1" applyFont="1" applyBorder="1" applyAlignment="1">
      <alignment horizontal="right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4" fillId="0" borderId="11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vertical="center"/>
    </xf>
    <xf numFmtId="173" fontId="5" fillId="0" borderId="11" xfId="57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3" fontId="5" fillId="0" borderId="15" xfId="57" applyNumberFormat="1" applyFont="1" applyBorder="1" applyAlignment="1">
      <alignment horizontal="right" vertical="center"/>
    </xf>
    <xf numFmtId="173" fontId="5" fillId="0" borderId="0" xfId="57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73" fontId="26" fillId="0" borderId="11" xfId="0" applyNumberFormat="1" applyFont="1" applyBorder="1" applyAlignment="1">
      <alignment horizontal="center" vertical="center" wrapText="1"/>
    </xf>
    <xf numFmtId="173" fontId="5" fillId="0" borderId="11" xfId="57" applyNumberFormat="1" applyFont="1" applyFill="1" applyBorder="1" applyAlignment="1">
      <alignment horizontal="right" vertical="center"/>
    </xf>
    <xf numFmtId="173" fontId="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34" fillId="0" borderId="11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 applyProtection="1">
      <alignment horizontal="right" vertical="center"/>
      <protection locked="0"/>
    </xf>
    <xf numFmtId="174" fontId="5" fillId="0" borderId="11" xfId="0" applyNumberFormat="1" applyFont="1" applyFill="1" applyBorder="1" applyAlignment="1">
      <alignment vertical="center"/>
    </xf>
    <xf numFmtId="174" fontId="5" fillId="0" borderId="10" xfId="0" applyNumberFormat="1" applyFont="1" applyBorder="1" applyAlignment="1" applyProtection="1">
      <alignment horizontal="right" vertical="center"/>
      <protection locked="0"/>
    </xf>
    <xf numFmtId="17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0" fillId="0" borderId="0" xfId="0" applyFont="1" applyAlignment="1">
      <alignment/>
    </xf>
    <xf numFmtId="0" fontId="6" fillId="0" borderId="12" xfId="0" applyFont="1" applyBorder="1" applyAlignment="1" applyProtection="1">
      <alignment horizontal="center" vertical="center"/>
      <protection/>
    </xf>
    <xf numFmtId="10" fontId="6" fillId="0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173" fontId="5" fillId="0" borderId="14" xfId="0" applyNumberFormat="1" applyFont="1" applyFill="1" applyBorder="1" applyAlignment="1">
      <alignment horizontal="right" vertical="center"/>
    </xf>
    <xf numFmtId="10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174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173" fontId="5" fillId="0" borderId="15" xfId="0" applyNumberFormat="1" applyFont="1" applyFill="1" applyBorder="1" applyAlignment="1">
      <alignment vertical="center"/>
    </xf>
    <xf numFmtId="0" fontId="25" fillId="0" borderId="13" xfId="0" applyFont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4" fontId="5" fillId="0" borderId="11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vertical="center"/>
    </xf>
    <xf numFmtId="173" fontId="24" fillId="0" borderId="11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/>
    </xf>
    <xf numFmtId="173" fontId="24" fillId="0" borderId="11" xfId="57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3" fontId="5" fillId="0" borderId="16" xfId="52" applyNumberFormat="1" applyFont="1" applyBorder="1" applyAlignment="1">
      <alignment horizontal="right" vertical="center"/>
      <protection/>
    </xf>
    <xf numFmtId="3" fontId="6" fillId="0" borderId="10" xfId="52" applyNumberFormat="1" applyFont="1" applyBorder="1" applyAlignment="1">
      <alignment vertical="center"/>
      <protection/>
    </xf>
    <xf numFmtId="10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173" fontId="5" fillId="0" borderId="11" xfId="0" applyNumberFormat="1" applyFont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174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0" fontId="5" fillId="35" borderId="10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horizontal="right" vertical="center"/>
    </xf>
    <xf numFmtId="173" fontId="2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173" fontId="5" fillId="35" borderId="11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left" vertical="center"/>
    </xf>
    <xf numFmtId="173" fontId="24" fillId="34" borderId="10" xfId="0" applyNumberFormat="1" applyFont="1" applyFill="1" applyBorder="1" applyAlignment="1">
      <alignment horizontal="right" vertical="center"/>
    </xf>
    <xf numFmtId="10" fontId="24" fillId="34" borderId="10" xfId="0" applyNumberFormat="1" applyFont="1" applyFill="1" applyBorder="1" applyAlignment="1">
      <alignment horizontal="right" vertical="center"/>
    </xf>
    <xf numFmtId="173" fontId="5" fillId="35" borderId="10" xfId="0" applyNumberFormat="1" applyFont="1" applyFill="1" applyBorder="1" applyAlignment="1">
      <alignment horizontal="right" vertical="center"/>
    </xf>
    <xf numFmtId="10" fontId="5" fillId="35" borderId="10" xfId="0" applyNumberFormat="1" applyFont="1" applyFill="1" applyBorder="1" applyAlignment="1">
      <alignment horizontal="right" vertical="center"/>
    </xf>
    <xf numFmtId="173" fontId="5" fillId="34" borderId="10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3" fontId="5" fillId="35" borderId="10" xfId="0" applyNumberFormat="1" applyFont="1" applyFill="1" applyBorder="1" applyAlignment="1">
      <alignment vertical="center"/>
    </xf>
    <xf numFmtId="173" fontId="24" fillId="34" borderId="11" xfId="0" applyNumberFormat="1" applyFont="1" applyFill="1" applyBorder="1" applyAlignment="1">
      <alignment vertical="center"/>
    </xf>
    <xf numFmtId="173" fontId="5" fillId="35" borderId="11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3" fontId="24" fillId="34" borderId="10" xfId="0" applyNumberFormat="1" applyFont="1" applyFill="1" applyBorder="1" applyAlignment="1" applyProtection="1">
      <alignment horizontal="right" vertical="center"/>
      <protection/>
    </xf>
    <xf numFmtId="173" fontId="24" fillId="34" borderId="11" xfId="57" applyNumberFormat="1" applyFont="1" applyFill="1" applyBorder="1" applyAlignment="1">
      <alignment horizontal="right" vertical="center"/>
    </xf>
    <xf numFmtId="173" fontId="5" fillId="35" borderId="11" xfId="5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4" fontId="24" fillId="34" borderId="10" xfId="57" applyNumberFormat="1" applyFont="1" applyFill="1" applyBorder="1" applyAlignment="1">
      <alignment horizontal="right" vertical="center"/>
    </xf>
    <xf numFmtId="174" fontId="5" fillId="34" borderId="11" xfId="0" applyNumberFormat="1" applyFont="1" applyFill="1" applyBorder="1" applyAlignment="1">
      <alignment horizontal="right" vertical="center"/>
    </xf>
    <xf numFmtId="174" fontId="5" fillId="35" borderId="10" xfId="0" applyNumberFormat="1" applyFont="1" applyFill="1" applyBorder="1" applyAlignment="1">
      <alignment horizontal="right" vertical="center"/>
    </xf>
    <xf numFmtId="174" fontId="5" fillId="35" borderId="11" xfId="0" applyNumberFormat="1" applyFont="1" applyFill="1" applyBorder="1" applyAlignment="1">
      <alignment horizontal="right" vertical="center"/>
    </xf>
    <xf numFmtId="174" fontId="5" fillId="35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7" xfId="0" applyNumberFormat="1" applyFont="1" applyFill="1" applyBorder="1" applyAlignment="1">
      <alignment horizontal="right" vertical="center"/>
    </xf>
    <xf numFmtId="174" fontId="24" fillId="34" borderId="17" xfId="57" applyNumberFormat="1" applyFont="1" applyFill="1" applyBorder="1" applyAlignment="1">
      <alignment horizontal="right" vertical="center"/>
    </xf>
    <xf numFmtId="174" fontId="5" fillId="35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3" fontId="5" fillId="0" borderId="0" xfId="53" applyNumberFormat="1" applyFont="1" applyBorder="1">
      <alignment/>
      <protection/>
    </xf>
    <xf numFmtId="0" fontId="6" fillId="0" borderId="0" xfId="0" applyFont="1" applyAlignment="1">
      <alignment vertical="center"/>
    </xf>
    <xf numFmtId="17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173" fontId="6" fillId="0" borderId="15" xfId="0" applyNumberFormat="1" applyFont="1" applyBorder="1" applyAlignment="1">
      <alignment horizontal="right" vertical="center"/>
    </xf>
    <xf numFmtId="3" fontId="5" fillId="0" borderId="10" xfId="54" applyNumberFormat="1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172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74" fontId="5" fillId="0" borderId="17" xfId="0" applyNumberFormat="1" applyFont="1" applyBorder="1" applyAlignment="1" applyProtection="1">
      <alignment horizontal="right" vertical="center"/>
      <protection locked="0"/>
    </xf>
    <xf numFmtId="10" fontId="5" fillId="35" borderId="10" xfId="58" applyNumberFormat="1" applyFont="1" applyFill="1" applyBorder="1" applyAlignment="1">
      <alignment horizontal="right" vertical="center"/>
    </xf>
    <xf numFmtId="173" fontId="5" fillId="35" borderId="10" xfId="58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33" borderId="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72" fontId="2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172" fontId="25" fillId="0" borderId="18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3" fontId="27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iesięczna tab08.03" xfId="52"/>
    <cellStyle name="Normalny_miesięczna tab12.03" xfId="53"/>
    <cellStyle name="Normalny_TABLICemar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iewiadomska\Desktop\MOJE_DOKUMENTY\RAPORTY\RAPORTY_2017\RAPORT_ROCZNY_2017\MATERIALY\ZALACZNIKI_DO%20PODREGIONOW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iewiadomska\Desktop\MOJE_DOKUMENTY\RAPORTY\RAPORTY_2017\RAPORT_ROCZNY_2017\MATERIALY\szczegol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2_wybrane_grupy_podmiotów"/>
      <sheetName val="Z4_bezrobotni_ogółem"/>
      <sheetName val="Z7_stopa_bezrobocia"/>
      <sheetName val="Z8_napływ_bezrobotnych"/>
      <sheetName val="Z11_odpływ_bezrobotnych"/>
      <sheetName val="Z12_podjęcia_pracy"/>
      <sheetName val="Z13_niepotwierdzenie_gotowosci"/>
      <sheetName val="Z15_bezrobotne_kobiety"/>
      <sheetName val="Z28_zamieszkal_ na_wsi "/>
      <sheetName val="Z40_bezrobotni_z_zasiłkiem"/>
      <sheetName val="Z42_napływ_bezrob_z_zasiłkiem"/>
      <sheetName val="Z43_bezrobotni_ zwolnieni_zakła"/>
      <sheetName val="Z53_wiek_ogolem"/>
      <sheetName val="Z54_wykształcenie_ogolem"/>
      <sheetName val="Z55_staż_ogolem"/>
      <sheetName val="Z56_czas_ogolem"/>
      <sheetName val="61_szczegolna_sytuacja "/>
      <sheetName val="Z_71_poszukujacy_pracy"/>
      <sheetName val="Arkusz1"/>
    </sheetNames>
    <sheetDataSet>
      <sheetData sheetId="12">
        <row r="7">
          <cell r="D7">
            <v>494</v>
          </cell>
          <cell r="F7">
            <v>1022</v>
          </cell>
          <cell r="H7">
            <v>766</v>
          </cell>
          <cell r="J7">
            <v>704</v>
          </cell>
          <cell r="L7">
            <v>444</v>
          </cell>
          <cell r="N7">
            <v>251</v>
          </cell>
        </row>
        <row r="8">
          <cell r="D8">
            <v>291</v>
          </cell>
          <cell r="F8">
            <v>591</v>
          </cell>
          <cell r="H8">
            <v>441</v>
          </cell>
          <cell r="J8">
            <v>345</v>
          </cell>
          <cell r="L8">
            <v>275</v>
          </cell>
          <cell r="N8">
            <v>145</v>
          </cell>
        </row>
        <row r="9">
          <cell r="D9">
            <v>594</v>
          </cell>
          <cell r="F9">
            <v>1074</v>
          </cell>
          <cell r="H9">
            <v>786</v>
          </cell>
          <cell r="J9">
            <v>588</v>
          </cell>
          <cell r="L9">
            <v>383</v>
          </cell>
          <cell r="N9">
            <v>194</v>
          </cell>
        </row>
        <row r="10">
          <cell r="D10">
            <v>478</v>
          </cell>
          <cell r="F10">
            <v>824</v>
          </cell>
          <cell r="H10">
            <v>617</v>
          </cell>
          <cell r="J10">
            <v>396</v>
          </cell>
          <cell r="L10">
            <v>257</v>
          </cell>
          <cell r="N10">
            <v>136</v>
          </cell>
        </row>
        <row r="11">
          <cell r="D11">
            <v>390</v>
          </cell>
          <cell r="F11">
            <v>739</v>
          </cell>
          <cell r="H11">
            <v>562</v>
          </cell>
          <cell r="J11">
            <v>483</v>
          </cell>
          <cell r="L11">
            <v>266</v>
          </cell>
          <cell r="N11">
            <v>97</v>
          </cell>
        </row>
        <row r="13">
          <cell r="D13">
            <v>691</v>
          </cell>
          <cell r="F13">
            <v>990</v>
          </cell>
          <cell r="H13">
            <v>756</v>
          </cell>
          <cell r="J13">
            <v>541</v>
          </cell>
          <cell r="L13">
            <v>318</v>
          </cell>
          <cell r="N13">
            <v>167</v>
          </cell>
        </row>
        <row r="14">
          <cell r="D14">
            <v>714</v>
          </cell>
          <cell r="F14">
            <v>1212</v>
          </cell>
          <cell r="H14">
            <v>747</v>
          </cell>
          <cell r="J14">
            <v>623</v>
          </cell>
          <cell r="L14">
            <v>378</v>
          </cell>
          <cell r="N14">
            <v>168</v>
          </cell>
        </row>
        <row r="15">
          <cell r="D15">
            <v>516</v>
          </cell>
          <cell r="F15">
            <v>871</v>
          </cell>
          <cell r="H15">
            <v>620</v>
          </cell>
          <cell r="J15">
            <v>429</v>
          </cell>
          <cell r="L15">
            <v>244</v>
          </cell>
          <cell r="N15">
            <v>156</v>
          </cell>
        </row>
        <row r="16">
          <cell r="D16">
            <v>354</v>
          </cell>
          <cell r="F16">
            <v>555</v>
          </cell>
          <cell r="H16">
            <v>436</v>
          </cell>
          <cell r="J16">
            <v>377</v>
          </cell>
          <cell r="L16">
            <v>234</v>
          </cell>
          <cell r="N16">
            <v>111</v>
          </cell>
        </row>
        <row r="17">
          <cell r="D17">
            <v>286</v>
          </cell>
          <cell r="F17">
            <v>463</v>
          </cell>
          <cell r="H17">
            <v>309</v>
          </cell>
          <cell r="J17">
            <v>278</v>
          </cell>
          <cell r="L17">
            <v>190</v>
          </cell>
          <cell r="N17">
            <v>91</v>
          </cell>
        </row>
        <row r="18">
          <cell r="D18">
            <v>283</v>
          </cell>
          <cell r="F18">
            <v>679</v>
          </cell>
          <cell r="H18">
            <v>644</v>
          </cell>
          <cell r="J18">
            <v>498</v>
          </cell>
          <cell r="L18">
            <v>381</v>
          </cell>
          <cell r="N18">
            <v>150</v>
          </cell>
        </row>
        <row r="20">
          <cell r="D20">
            <v>182</v>
          </cell>
          <cell r="F20">
            <v>317</v>
          </cell>
          <cell r="H20">
            <v>213</v>
          </cell>
          <cell r="J20">
            <v>189</v>
          </cell>
          <cell r="L20">
            <v>135</v>
          </cell>
          <cell r="N20">
            <v>103</v>
          </cell>
        </row>
        <row r="21">
          <cell r="D21">
            <v>358</v>
          </cell>
          <cell r="F21">
            <v>734</v>
          </cell>
          <cell r="H21">
            <v>677</v>
          </cell>
          <cell r="J21">
            <v>492</v>
          </cell>
          <cell r="L21">
            <v>339</v>
          </cell>
          <cell r="N21">
            <v>163</v>
          </cell>
        </row>
        <row r="22">
          <cell r="D22">
            <v>351</v>
          </cell>
          <cell r="F22">
            <v>574</v>
          </cell>
          <cell r="H22">
            <v>328</v>
          </cell>
          <cell r="J22">
            <v>305</v>
          </cell>
          <cell r="L22">
            <v>166</v>
          </cell>
          <cell r="N22">
            <v>85</v>
          </cell>
        </row>
        <row r="23">
          <cell r="D23">
            <v>605</v>
          </cell>
          <cell r="F23">
            <v>1059</v>
          </cell>
          <cell r="H23">
            <v>846</v>
          </cell>
          <cell r="J23">
            <v>719</v>
          </cell>
          <cell r="L23">
            <v>364</v>
          </cell>
          <cell r="N23">
            <v>153</v>
          </cell>
        </row>
        <row r="24">
          <cell r="D24">
            <v>1267</v>
          </cell>
          <cell r="F24">
            <v>2913</v>
          </cell>
          <cell r="H24">
            <v>2519</v>
          </cell>
          <cell r="J24">
            <v>1822</v>
          </cell>
          <cell r="L24">
            <v>1046</v>
          </cell>
          <cell r="N24">
            <v>479</v>
          </cell>
        </row>
        <row r="25">
          <cell r="D25">
            <v>467</v>
          </cell>
          <cell r="F25">
            <v>1026</v>
          </cell>
          <cell r="H25">
            <v>943</v>
          </cell>
          <cell r="J25">
            <v>716</v>
          </cell>
          <cell r="L25">
            <v>426</v>
          </cell>
          <cell r="N25">
            <v>188</v>
          </cell>
        </row>
        <row r="26">
          <cell r="D26">
            <v>316</v>
          </cell>
          <cell r="F26">
            <v>522</v>
          </cell>
          <cell r="H26">
            <v>353</v>
          </cell>
          <cell r="J26">
            <v>288</v>
          </cell>
          <cell r="L26">
            <v>157</v>
          </cell>
          <cell r="N26">
            <v>92</v>
          </cell>
        </row>
        <row r="27">
          <cell r="D27">
            <v>971</v>
          </cell>
          <cell r="F27">
            <v>3073</v>
          </cell>
          <cell r="H27">
            <v>3164</v>
          </cell>
          <cell r="J27">
            <v>2474</v>
          </cell>
          <cell r="L27">
            <v>1626</v>
          </cell>
          <cell r="N27">
            <v>823</v>
          </cell>
        </row>
        <row r="29">
          <cell r="D29">
            <v>1158</v>
          </cell>
          <cell r="F29">
            <v>5666</v>
          </cell>
          <cell r="H29">
            <v>7136</v>
          </cell>
          <cell r="J29">
            <v>5336</v>
          </cell>
          <cell r="L29">
            <v>4013</v>
          </cell>
          <cell r="N29">
            <v>2747</v>
          </cell>
        </row>
        <row r="31">
          <cell r="D31">
            <v>710</v>
          </cell>
          <cell r="F31">
            <v>1259</v>
          </cell>
          <cell r="H31">
            <v>876</v>
          </cell>
          <cell r="J31">
            <v>705</v>
          </cell>
          <cell r="L31">
            <v>444</v>
          </cell>
          <cell r="N31">
            <v>246</v>
          </cell>
        </row>
        <row r="32">
          <cell r="D32">
            <v>264</v>
          </cell>
          <cell r="F32">
            <v>600</v>
          </cell>
          <cell r="H32">
            <v>654</v>
          </cell>
          <cell r="J32">
            <v>464</v>
          </cell>
          <cell r="L32">
            <v>310</v>
          </cell>
          <cell r="N32">
            <v>216</v>
          </cell>
        </row>
        <row r="33">
          <cell r="D33">
            <v>302</v>
          </cell>
          <cell r="F33">
            <v>720</v>
          </cell>
          <cell r="H33">
            <v>565</v>
          </cell>
          <cell r="J33">
            <v>429</v>
          </cell>
          <cell r="L33">
            <v>349</v>
          </cell>
          <cell r="N33">
            <v>249</v>
          </cell>
        </row>
        <row r="34">
          <cell r="D34">
            <v>215</v>
          </cell>
          <cell r="F34">
            <v>485</v>
          </cell>
          <cell r="H34">
            <v>469</v>
          </cell>
          <cell r="J34">
            <v>313</v>
          </cell>
          <cell r="L34">
            <v>247</v>
          </cell>
          <cell r="N34">
            <v>174</v>
          </cell>
        </row>
        <row r="35">
          <cell r="D35">
            <v>247</v>
          </cell>
          <cell r="F35">
            <v>550</v>
          </cell>
          <cell r="H35">
            <v>581</v>
          </cell>
          <cell r="J35">
            <v>459</v>
          </cell>
          <cell r="L35">
            <v>335</v>
          </cell>
          <cell r="N35">
            <v>227</v>
          </cell>
        </row>
        <row r="36">
          <cell r="D36">
            <v>719</v>
          </cell>
          <cell r="F36">
            <v>1827</v>
          </cell>
          <cell r="H36">
            <v>1662</v>
          </cell>
          <cell r="J36">
            <v>1201</v>
          </cell>
          <cell r="L36">
            <v>784</v>
          </cell>
          <cell r="N36">
            <v>483</v>
          </cell>
        </row>
        <row r="38">
          <cell r="D38">
            <v>138</v>
          </cell>
          <cell r="F38">
            <v>294</v>
          </cell>
          <cell r="H38">
            <v>256</v>
          </cell>
          <cell r="J38">
            <v>211</v>
          </cell>
          <cell r="L38">
            <v>150</v>
          </cell>
          <cell r="N38">
            <v>96</v>
          </cell>
        </row>
        <row r="39">
          <cell r="D39">
            <v>188</v>
          </cell>
          <cell r="F39">
            <v>280</v>
          </cell>
          <cell r="H39">
            <v>219</v>
          </cell>
          <cell r="J39">
            <v>152</v>
          </cell>
          <cell r="L39">
            <v>141</v>
          </cell>
          <cell r="N39">
            <v>111</v>
          </cell>
        </row>
        <row r="40">
          <cell r="D40">
            <v>355</v>
          </cell>
          <cell r="F40">
            <v>932</v>
          </cell>
          <cell r="H40">
            <v>972</v>
          </cell>
          <cell r="J40">
            <v>711</v>
          </cell>
          <cell r="L40">
            <v>567</v>
          </cell>
          <cell r="N40">
            <v>304</v>
          </cell>
        </row>
        <row r="41">
          <cell r="D41">
            <v>194</v>
          </cell>
          <cell r="F41">
            <v>648</v>
          </cell>
          <cell r="H41">
            <v>767</v>
          </cell>
          <cell r="J41">
            <v>630</v>
          </cell>
          <cell r="L41">
            <v>388</v>
          </cell>
          <cell r="N41">
            <v>270</v>
          </cell>
        </row>
        <row r="42">
          <cell r="D42">
            <v>328</v>
          </cell>
          <cell r="F42">
            <v>660</v>
          </cell>
          <cell r="H42">
            <v>534</v>
          </cell>
          <cell r="J42">
            <v>413</v>
          </cell>
          <cell r="L42">
            <v>300</v>
          </cell>
          <cell r="N42">
            <v>149</v>
          </cell>
        </row>
        <row r="43">
          <cell r="D43">
            <v>102</v>
          </cell>
          <cell r="F43">
            <v>299</v>
          </cell>
          <cell r="H43">
            <v>307</v>
          </cell>
          <cell r="J43">
            <v>267</v>
          </cell>
          <cell r="L43">
            <v>258</v>
          </cell>
          <cell r="N43">
            <v>168</v>
          </cell>
        </row>
        <row r="44">
          <cell r="D44">
            <v>325</v>
          </cell>
          <cell r="F44">
            <v>753</v>
          </cell>
          <cell r="H44">
            <v>811</v>
          </cell>
          <cell r="J44">
            <v>541</v>
          </cell>
          <cell r="L44">
            <v>336</v>
          </cell>
          <cell r="N44">
            <v>179</v>
          </cell>
        </row>
        <row r="46">
          <cell r="D46">
            <v>357</v>
          </cell>
          <cell r="F46">
            <v>791</v>
          </cell>
          <cell r="H46">
            <v>670</v>
          </cell>
          <cell r="J46">
            <v>576</v>
          </cell>
          <cell r="L46">
            <v>335</v>
          </cell>
          <cell r="N46">
            <v>146</v>
          </cell>
        </row>
        <row r="47">
          <cell r="D47">
            <v>701</v>
          </cell>
          <cell r="F47">
            <v>1375</v>
          </cell>
          <cell r="H47">
            <v>1119</v>
          </cell>
          <cell r="J47">
            <v>970</v>
          </cell>
          <cell r="L47">
            <v>473</v>
          </cell>
          <cell r="N47">
            <v>179</v>
          </cell>
        </row>
        <row r="48">
          <cell r="D48">
            <v>508</v>
          </cell>
          <cell r="F48">
            <v>945</v>
          </cell>
          <cell r="H48">
            <v>758</v>
          </cell>
          <cell r="J48">
            <v>611</v>
          </cell>
          <cell r="L48">
            <v>314</v>
          </cell>
          <cell r="N48">
            <v>116</v>
          </cell>
        </row>
        <row r="49">
          <cell r="D49">
            <v>414</v>
          </cell>
          <cell r="F49">
            <v>1102</v>
          </cell>
          <cell r="H49">
            <v>1214</v>
          </cell>
          <cell r="J49">
            <v>1005</v>
          </cell>
          <cell r="L49">
            <v>551</v>
          </cell>
          <cell r="N49">
            <v>220</v>
          </cell>
        </row>
        <row r="51">
          <cell r="D51">
            <v>157</v>
          </cell>
          <cell r="F51">
            <v>326</v>
          </cell>
          <cell r="H51">
            <v>201</v>
          </cell>
          <cell r="J51">
            <v>140</v>
          </cell>
          <cell r="L51">
            <v>111</v>
          </cell>
          <cell r="N51">
            <v>57</v>
          </cell>
        </row>
        <row r="52">
          <cell r="D52">
            <v>319</v>
          </cell>
          <cell r="F52">
            <v>653</v>
          </cell>
          <cell r="H52">
            <v>390</v>
          </cell>
          <cell r="J52">
            <v>304</v>
          </cell>
          <cell r="L52">
            <v>204</v>
          </cell>
          <cell r="N52">
            <v>85</v>
          </cell>
        </row>
        <row r="53">
          <cell r="D53">
            <v>276</v>
          </cell>
          <cell r="F53">
            <v>489</v>
          </cell>
          <cell r="H53">
            <v>316</v>
          </cell>
          <cell r="J53">
            <v>207</v>
          </cell>
          <cell r="L53">
            <v>162</v>
          </cell>
          <cell r="N53">
            <v>93</v>
          </cell>
        </row>
        <row r="54">
          <cell r="D54">
            <v>298</v>
          </cell>
          <cell r="F54">
            <v>547</v>
          </cell>
          <cell r="H54">
            <v>385</v>
          </cell>
          <cell r="J54">
            <v>270</v>
          </cell>
          <cell r="L54">
            <v>197</v>
          </cell>
          <cell r="N54">
            <v>127</v>
          </cell>
        </row>
        <row r="55">
          <cell r="D55">
            <v>149</v>
          </cell>
          <cell r="F55">
            <v>597</v>
          </cell>
          <cell r="H55">
            <v>491</v>
          </cell>
          <cell r="J55">
            <v>350</v>
          </cell>
          <cell r="L55">
            <v>270</v>
          </cell>
          <cell r="N55">
            <v>126</v>
          </cell>
        </row>
      </sheetData>
      <sheetData sheetId="13">
        <row r="7">
          <cell r="D7">
            <v>471</v>
          </cell>
          <cell r="F7">
            <v>682</v>
          </cell>
          <cell r="H7">
            <v>496</v>
          </cell>
          <cell r="J7">
            <v>1052</v>
          </cell>
          <cell r="L7">
            <v>980</v>
          </cell>
        </row>
        <row r="8">
          <cell r="D8">
            <v>231</v>
          </cell>
          <cell r="F8">
            <v>480</v>
          </cell>
          <cell r="H8">
            <v>281</v>
          </cell>
          <cell r="J8">
            <v>532</v>
          </cell>
          <cell r="L8">
            <v>564</v>
          </cell>
        </row>
        <row r="9">
          <cell r="D9">
            <v>314</v>
          </cell>
          <cell r="F9">
            <v>545</v>
          </cell>
          <cell r="H9">
            <v>588</v>
          </cell>
          <cell r="J9">
            <v>982</v>
          </cell>
          <cell r="L9">
            <v>1190</v>
          </cell>
        </row>
        <row r="10">
          <cell r="D10">
            <v>293</v>
          </cell>
          <cell r="F10">
            <v>526</v>
          </cell>
          <cell r="H10">
            <v>395</v>
          </cell>
          <cell r="J10">
            <v>707</v>
          </cell>
          <cell r="L10">
            <v>787</v>
          </cell>
        </row>
        <row r="11">
          <cell r="D11">
            <v>283</v>
          </cell>
          <cell r="F11">
            <v>548</v>
          </cell>
          <cell r="H11">
            <v>307</v>
          </cell>
          <cell r="J11">
            <v>753</v>
          </cell>
          <cell r="L11">
            <v>646</v>
          </cell>
        </row>
        <row r="13">
          <cell r="D13">
            <v>276</v>
          </cell>
          <cell r="F13">
            <v>679</v>
          </cell>
          <cell r="H13">
            <v>580</v>
          </cell>
          <cell r="J13">
            <v>919</v>
          </cell>
          <cell r="L13">
            <v>1009</v>
          </cell>
        </row>
        <row r="14">
          <cell r="D14">
            <v>451</v>
          </cell>
          <cell r="F14">
            <v>1014</v>
          </cell>
          <cell r="H14">
            <v>415</v>
          </cell>
          <cell r="J14">
            <v>1052</v>
          </cell>
          <cell r="L14">
            <v>910</v>
          </cell>
        </row>
        <row r="15">
          <cell r="D15">
            <v>355</v>
          </cell>
          <cell r="F15">
            <v>651</v>
          </cell>
          <cell r="H15">
            <v>378</v>
          </cell>
          <cell r="J15">
            <v>694</v>
          </cell>
          <cell r="L15">
            <v>758</v>
          </cell>
        </row>
        <row r="16">
          <cell r="D16">
            <v>211</v>
          </cell>
          <cell r="F16">
            <v>408</v>
          </cell>
          <cell r="H16">
            <v>241</v>
          </cell>
          <cell r="J16">
            <v>498</v>
          </cell>
          <cell r="L16">
            <v>709</v>
          </cell>
        </row>
        <row r="17">
          <cell r="D17">
            <v>203</v>
          </cell>
          <cell r="F17">
            <v>382</v>
          </cell>
          <cell r="H17">
            <v>200</v>
          </cell>
          <cell r="J17">
            <v>413</v>
          </cell>
          <cell r="L17">
            <v>419</v>
          </cell>
        </row>
        <row r="18">
          <cell r="D18">
            <v>451</v>
          </cell>
          <cell r="F18">
            <v>701</v>
          </cell>
          <cell r="H18">
            <v>317</v>
          </cell>
          <cell r="J18">
            <v>647</v>
          </cell>
          <cell r="L18">
            <v>519</v>
          </cell>
        </row>
        <row r="20">
          <cell r="D20">
            <v>104</v>
          </cell>
          <cell r="F20">
            <v>214</v>
          </cell>
          <cell r="H20">
            <v>95</v>
          </cell>
          <cell r="J20">
            <v>371</v>
          </cell>
          <cell r="L20">
            <v>355</v>
          </cell>
        </row>
        <row r="21">
          <cell r="D21">
            <v>306</v>
          </cell>
          <cell r="F21">
            <v>549</v>
          </cell>
          <cell r="H21">
            <v>307</v>
          </cell>
          <cell r="J21">
            <v>876</v>
          </cell>
          <cell r="L21">
            <v>725</v>
          </cell>
        </row>
        <row r="22">
          <cell r="D22">
            <v>201</v>
          </cell>
          <cell r="F22">
            <v>432</v>
          </cell>
          <cell r="H22">
            <v>245</v>
          </cell>
          <cell r="J22">
            <v>549</v>
          </cell>
          <cell r="L22">
            <v>382</v>
          </cell>
        </row>
        <row r="23">
          <cell r="D23">
            <v>362</v>
          </cell>
          <cell r="F23">
            <v>922</v>
          </cell>
          <cell r="H23">
            <v>419</v>
          </cell>
          <cell r="J23">
            <v>1165</v>
          </cell>
          <cell r="L23">
            <v>878</v>
          </cell>
        </row>
        <row r="24">
          <cell r="D24">
            <v>1168</v>
          </cell>
          <cell r="F24">
            <v>2171</v>
          </cell>
          <cell r="H24">
            <v>856</v>
          </cell>
          <cell r="J24">
            <v>2924</v>
          </cell>
          <cell r="L24">
            <v>2927</v>
          </cell>
        </row>
        <row r="25">
          <cell r="D25">
            <v>347</v>
          </cell>
          <cell r="F25">
            <v>817</v>
          </cell>
          <cell r="H25">
            <v>372</v>
          </cell>
          <cell r="J25">
            <v>1340</v>
          </cell>
          <cell r="L25">
            <v>890</v>
          </cell>
        </row>
        <row r="26">
          <cell r="D26">
            <v>207</v>
          </cell>
          <cell r="F26">
            <v>322</v>
          </cell>
          <cell r="H26">
            <v>196</v>
          </cell>
          <cell r="J26">
            <v>490</v>
          </cell>
          <cell r="L26">
            <v>513</v>
          </cell>
        </row>
        <row r="27">
          <cell r="D27">
            <v>2147</v>
          </cell>
          <cell r="F27">
            <v>2552</v>
          </cell>
          <cell r="H27">
            <v>1196</v>
          </cell>
          <cell r="J27">
            <v>2981</v>
          </cell>
          <cell r="L27">
            <v>3255</v>
          </cell>
        </row>
        <row r="29">
          <cell r="D29">
            <v>8184</v>
          </cell>
          <cell r="F29">
            <v>5697</v>
          </cell>
          <cell r="H29">
            <v>2912</v>
          </cell>
          <cell r="J29">
            <v>3052</v>
          </cell>
          <cell r="L29">
            <v>6211</v>
          </cell>
        </row>
        <row r="31">
          <cell r="D31">
            <v>325</v>
          </cell>
          <cell r="F31">
            <v>995</v>
          </cell>
          <cell r="H31">
            <v>458</v>
          </cell>
          <cell r="J31">
            <v>1398</v>
          </cell>
          <cell r="L31">
            <v>1064</v>
          </cell>
        </row>
        <row r="32">
          <cell r="D32">
            <v>402</v>
          </cell>
          <cell r="F32">
            <v>555</v>
          </cell>
          <cell r="H32">
            <v>343</v>
          </cell>
          <cell r="J32">
            <v>488</v>
          </cell>
          <cell r="L32">
            <v>720</v>
          </cell>
        </row>
        <row r="33">
          <cell r="D33">
            <v>418</v>
          </cell>
          <cell r="F33">
            <v>628</v>
          </cell>
          <cell r="H33">
            <v>323</v>
          </cell>
          <cell r="J33">
            <v>631</v>
          </cell>
          <cell r="L33">
            <v>614</v>
          </cell>
        </row>
        <row r="34">
          <cell r="D34">
            <v>187</v>
          </cell>
          <cell r="F34">
            <v>344</v>
          </cell>
          <cell r="H34">
            <v>216</v>
          </cell>
          <cell r="J34">
            <v>419</v>
          </cell>
          <cell r="L34">
            <v>737</v>
          </cell>
        </row>
        <row r="35">
          <cell r="D35">
            <v>358</v>
          </cell>
          <cell r="F35">
            <v>531</v>
          </cell>
          <cell r="H35">
            <v>278</v>
          </cell>
          <cell r="J35">
            <v>558</v>
          </cell>
          <cell r="L35">
            <v>674</v>
          </cell>
        </row>
        <row r="36">
          <cell r="D36">
            <v>974</v>
          </cell>
          <cell r="F36">
            <v>1334</v>
          </cell>
          <cell r="H36">
            <v>892</v>
          </cell>
          <cell r="J36">
            <v>1486</v>
          </cell>
          <cell r="L36">
            <v>1990</v>
          </cell>
        </row>
        <row r="38">
          <cell r="D38">
            <v>235</v>
          </cell>
          <cell r="F38">
            <v>243</v>
          </cell>
          <cell r="H38">
            <v>156</v>
          </cell>
          <cell r="J38">
            <v>234</v>
          </cell>
          <cell r="L38">
            <v>277</v>
          </cell>
        </row>
        <row r="39">
          <cell r="D39">
            <v>144</v>
          </cell>
          <cell r="F39">
            <v>229</v>
          </cell>
          <cell r="H39">
            <v>149</v>
          </cell>
          <cell r="J39">
            <v>248</v>
          </cell>
          <cell r="L39">
            <v>321</v>
          </cell>
        </row>
        <row r="40">
          <cell r="D40">
            <v>736</v>
          </cell>
          <cell r="F40">
            <v>750</v>
          </cell>
          <cell r="H40">
            <v>396</v>
          </cell>
          <cell r="J40">
            <v>630</v>
          </cell>
          <cell r="L40">
            <v>1329</v>
          </cell>
        </row>
        <row r="41">
          <cell r="D41">
            <v>587</v>
          </cell>
          <cell r="F41">
            <v>719</v>
          </cell>
          <cell r="H41">
            <v>367</v>
          </cell>
          <cell r="J41">
            <v>499</v>
          </cell>
          <cell r="L41">
            <v>725</v>
          </cell>
        </row>
        <row r="42">
          <cell r="D42">
            <v>245</v>
          </cell>
          <cell r="F42">
            <v>484</v>
          </cell>
          <cell r="H42">
            <v>318</v>
          </cell>
          <cell r="J42">
            <v>587</v>
          </cell>
          <cell r="L42">
            <v>750</v>
          </cell>
        </row>
        <row r="43">
          <cell r="D43">
            <v>313</v>
          </cell>
          <cell r="F43">
            <v>327</v>
          </cell>
          <cell r="H43">
            <v>130</v>
          </cell>
          <cell r="J43">
            <v>297</v>
          </cell>
          <cell r="L43">
            <v>334</v>
          </cell>
        </row>
        <row r="44">
          <cell r="D44">
            <v>283</v>
          </cell>
          <cell r="F44">
            <v>542</v>
          </cell>
          <cell r="H44">
            <v>387</v>
          </cell>
          <cell r="J44">
            <v>726</v>
          </cell>
          <cell r="L44">
            <v>1007</v>
          </cell>
        </row>
        <row r="46">
          <cell r="D46">
            <v>288</v>
          </cell>
          <cell r="F46">
            <v>557</v>
          </cell>
          <cell r="H46">
            <v>354</v>
          </cell>
          <cell r="J46">
            <v>696</v>
          </cell>
          <cell r="L46">
            <v>980</v>
          </cell>
        </row>
        <row r="47">
          <cell r="D47">
            <v>519</v>
          </cell>
          <cell r="F47">
            <v>1022</v>
          </cell>
          <cell r="H47">
            <v>435</v>
          </cell>
          <cell r="J47">
            <v>1210</v>
          </cell>
          <cell r="L47">
            <v>1631</v>
          </cell>
        </row>
        <row r="48">
          <cell r="D48">
            <v>311</v>
          </cell>
          <cell r="F48">
            <v>818</v>
          </cell>
          <cell r="H48">
            <v>304</v>
          </cell>
          <cell r="J48">
            <v>882</v>
          </cell>
          <cell r="L48">
            <v>937</v>
          </cell>
        </row>
        <row r="49">
          <cell r="D49">
            <v>742</v>
          </cell>
          <cell r="F49">
            <v>1157</v>
          </cell>
          <cell r="H49">
            <v>486</v>
          </cell>
          <cell r="J49">
            <v>983</v>
          </cell>
          <cell r="L49">
            <v>1138</v>
          </cell>
        </row>
        <row r="51">
          <cell r="D51">
            <v>137</v>
          </cell>
          <cell r="F51">
            <v>237</v>
          </cell>
          <cell r="H51">
            <v>114</v>
          </cell>
          <cell r="J51">
            <v>253</v>
          </cell>
          <cell r="L51">
            <v>251</v>
          </cell>
        </row>
        <row r="52">
          <cell r="D52">
            <v>276</v>
          </cell>
          <cell r="F52">
            <v>418</v>
          </cell>
          <cell r="H52">
            <v>226</v>
          </cell>
          <cell r="J52">
            <v>559</v>
          </cell>
          <cell r="L52">
            <v>476</v>
          </cell>
        </row>
        <row r="53">
          <cell r="D53">
            <v>239</v>
          </cell>
          <cell r="F53">
            <v>335</v>
          </cell>
          <cell r="H53">
            <v>213</v>
          </cell>
          <cell r="J53">
            <v>378</v>
          </cell>
          <cell r="L53">
            <v>378</v>
          </cell>
        </row>
        <row r="54">
          <cell r="D54">
            <v>213</v>
          </cell>
          <cell r="F54">
            <v>328</v>
          </cell>
          <cell r="H54">
            <v>326</v>
          </cell>
          <cell r="J54">
            <v>551</v>
          </cell>
          <cell r="L54">
            <v>406</v>
          </cell>
        </row>
        <row r="55">
          <cell r="D55">
            <v>432</v>
          </cell>
          <cell r="F55">
            <v>455</v>
          </cell>
          <cell r="H55">
            <v>246</v>
          </cell>
          <cell r="J55">
            <v>398</v>
          </cell>
          <cell r="L55">
            <v>452</v>
          </cell>
        </row>
      </sheetData>
      <sheetData sheetId="14">
        <row r="7">
          <cell r="D7">
            <v>593</v>
          </cell>
          <cell r="F7">
            <v>935</v>
          </cell>
          <cell r="H7">
            <v>616</v>
          </cell>
          <cell r="J7">
            <v>601</v>
          </cell>
          <cell r="L7">
            <v>354</v>
          </cell>
          <cell r="N7">
            <v>107</v>
          </cell>
          <cell r="P7">
            <v>475</v>
          </cell>
        </row>
        <row r="8">
          <cell r="D8">
            <v>331</v>
          </cell>
          <cell r="F8">
            <v>503</v>
          </cell>
          <cell r="H8">
            <v>373</v>
          </cell>
          <cell r="J8">
            <v>316</v>
          </cell>
          <cell r="L8">
            <v>180</v>
          </cell>
          <cell r="N8">
            <v>55</v>
          </cell>
          <cell r="P8">
            <v>330</v>
          </cell>
        </row>
        <row r="9">
          <cell r="D9">
            <v>580</v>
          </cell>
          <cell r="F9">
            <v>999</v>
          </cell>
          <cell r="H9">
            <v>602</v>
          </cell>
          <cell r="J9">
            <v>490</v>
          </cell>
          <cell r="L9">
            <v>266</v>
          </cell>
          <cell r="N9">
            <v>73</v>
          </cell>
          <cell r="P9">
            <v>609</v>
          </cell>
        </row>
        <row r="10">
          <cell r="D10">
            <v>464</v>
          </cell>
          <cell r="F10">
            <v>734</v>
          </cell>
          <cell r="H10">
            <v>436</v>
          </cell>
          <cell r="J10">
            <v>374</v>
          </cell>
          <cell r="L10">
            <v>152</v>
          </cell>
          <cell r="N10">
            <v>44</v>
          </cell>
          <cell r="P10">
            <v>504</v>
          </cell>
        </row>
        <row r="11">
          <cell r="D11">
            <v>403</v>
          </cell>
          <cell r="F11">
            <v>701</v>
          </cell>
          <cell r="H11">
            <v>389</v>
          </cell>
          <cell r="J11">
            <v>377</v>
          </cell>
          <cell r="L11">
            <v>147</v>
          </cell>
          <cell r="N11">
            <v>38</v>
          </cell>
          <cell r="P11">
            <v>482</v>
          </cell>
        </row>
        <row r="13">
          <cell r="D13">
            <v>648</v>
          </cell>
          <cell r="F13">
            <v>820</v>
          </cell>
          <cell r="H13">
            <v>458</v>
          </cell>
          <cell r="J13">
            <v>362</v>
          </cell>
          <cell r="L13">
            <v>176</v>
          </cell>
          <cell r="N13">
            <v>41</v>
          </cell>
          <cell r="P13">
            <v>958</v>
          </cell>
        </row>
        <row r="14">
          <cell r="D14">
            <v>736</v>
          </cell>
          <cell r="F14">
            <v>1019</v>
          </cell>
          <cell r="H14">
            <v>543</v>
          </cell>
          <cell r="J14">
            <v>484</v>
          </cell>
          <cell r="L14">
            <v>219</v>
          </cell>
          <cell r="N14">
            <v>67</v>
          </cell>
          <cell r="P14">
            <v>774</v>
          </cell>
        </row>
        <row r="15">
          <cell r="D15">
            <v>728</v>
          </cell>
          <cell r="F15">
            <v>685</v>
          </cell>
          <cell r="H15">
            <v>339</v>
          </cell>
          <cell r="J15">
            <v>280</v>
          </cell>
          <cell r="L15">
            <v>137</v>
          </cell>
          <cell r="N15">
            <v>62</v>
          </cell>
          <cell r="P15">
            <v>605</v>
          </cell>
        </row>
        <row r="16">
          <cell r="D16">
            <v>442</v>
          </cell>
          <cell r="F16">
            <v>464</v>
          </cell>
          <cell r="H16">
            <v>242</v>
          </cell>
          <cell r="J16">
            <v>225</v>
          </cell>
          <cell r="L16">
            <v>119</v>
          </cell>
          <cell r="N16">
            <v>40</v>
          </cell>
          <cell r="P16">
            <v>535</v>
          </cell>
        </row>
        <row r="17">
          <cell r="D17">
            <v>299</v>
          </cell>
          <cell r="F17">
            <v>382</v>
          </cell>
          <cell r="H17">
            <v>252</v>
          </cell>
          <cell r="J17">
            <v>215</v>
          </cell>
          <cell r="L17">
            <v>144</v>
          </cell>
          <cell r="N17">
            <v>51</v>
          </cell>
          <cell r="P17">
            <v>274</v>
          </cell>
        </row>
        <row r="18">
          <cell r="D18">
            <v>514</v>
          </cell>
          <cell r="F18">
            <v>560</v>
          </cell>
          <cell r="H18">
            <v>402</v>
          </cell>
          <cell r="J18">
            <v>411</v>
          </cell>
          <cell r="L18">
            <v>273</v>
          </cell>
          <cell r="N18">
            <v>83</v>
          </cell>
          <cell r="P18">
            <v>392</v>
          </cell>
        </row>
        <row r="20">
          <cell r="D20">
            <v>224</v>
          </cell>
          <cell r="F20">
            <v>301</v>
          </cell>
          <cell r="H20">
            <v>172</v>
          </cell>
          <cell r="J20">
            <v>142</v>
          </cell>
          <cell r="L20">
            <v>84</v>
          </cell>
          <cell r="N20">
            <v>30</v>
          </cell>
          <cell r="P20">
            <v>186</v>
          </cell>
        </row>
        <row r="21">
          <cell r="D21">
            <v>465</v>
          </cell>
          <cell r="F21">
            <v>678</v>
          </cell>
          <cell r="H21">
            <v>438</v>
          </cell>
          <cell r="J21">
            <v>434</v>
          </cell>
          <cell r="L21">
            <v>204</v>
          </cell>
          <cell r="N21">
            <v>74</v>
          </cell>
          <cell r="P21">
            <v>470</v>
          </cell>
        </row>
        <row r="22">
          <cell r="D22">
            <v>402</v>
          </cell>
          <cell r="F22">
            <v>506</v>
          </cell>
          <cell r="H22">
            <v>191</v>
          </cell>
          <cell r="J22">
            <v>186</v>
          </cell>
          <cell r="L22">
            <v>71</v>
          </cell>
          <cell r="N22">
            <v>21</v>
          </cell>
          <cell r="P22">
            <v>432</v>
          </cell>
        </row>
        <row r="23">
          <cell r="D23">
            <v>614</v>
          </cell>
          <cell r="F23">
            <v>874</v>
          </cell>
          <cell r="H23">
            <v>595</v>
          </cell>
          <cell r="J23">
            <v>536</v>
          </cell>
          <cell r="L23">
            <v>217</v>
          </cell>
          <cell r="N23">
            <v>37</v>
          </cell>
          <cell r="P23">
            <v>873</v>
          </cell>
        </row>
        <row r="24">
          <cell r="D24">
            <v>1623</v>
          </cell>
          <cell r="F24">
            <v>2361</v>
          </cell>
          <cell r="H24">
            <v>1661</v>
          </cell>
          <cell r="J24">
            <v>1490</v>
          </cell>
          <cell r="L24">
            <v>781</v>
          </cell>
          <cell r="N24">
            <v>171</v>
          </cell>
          <cell r="P24">
            <v>1959</v>
          </cell>
        </row>
        <row r="25">
          <cell r="D25">
            <v>568</v>
          </cell>
          <cell r="F25">
            <v>1026</v>
          </cell>
          <cell r="H25">
            <v>640</v>
          </cell>
          <cell r="J25">
            <v>655</v>
          </cell>
          <cell r="L25">
            <v>247</v>
          </cell>
          <cell r="N25">
            <v>67</v>
          </cell>
          <cell r="P25">
            <v>563</v>
          </cell>
        </row>
        <row r="26">
          <cell r="D26">
            <v>288</v>
          </cell>
          <cell r="F26">
            <v>520</v>
          </cell>
          <cell r="H26">
            <v>249</v>
          </cell>
          <cell r="J26">
            <v>231</v>
          </cell>
          <cell r="L26">
            <v>92</v>
          </cell>
          <cell r="N26">
            <v>31</v>
          </cell>
          <cell r="P26">
            <v>317</v>
          </cell>
        </row>
        <row r="27">
          <cell r="D27">
            <v>2076</v>
          </cell>
          <cell r="F27">
            <v>2573</v>
          </cell>
          <cell r="H27">
            <v>1838</v>
          </cell>
          <cell r="J27">
            <v>1887</v>
          </cell>
          <cell r="L27">
            <v>1178</v>
          </cell>
          <cell r="N27">
            <v>308</v>
          </cell>
          <cell r="P27">
            <v>2271</v>
          </cell>
        </row>
        <row r="29">
          <cell r="D29">
            <v>5741</v>
          </cell>
          <cell r="F29">
            <v>4508</v>
          </cell>
          <cell r="H29">
            <v>3969</v>
          </cell>
          <cell r="J29">
            <v>4575</v>
          </cell>
          <cell r="L29">
            <v>3673</v>
          </cell>
          <cell r="N29">
            <v>1331</v>
          </cell>
          <cell r="P29">
            <v>2259</v>
          </cell>
        </row>
        <row r="31">
          <cell r="D31">
            <v>700</v>
          </cell>
          <cell r="F31">
            <v>1037</v>
          </cell>
          <cell r="H31">
            <v>632</v>
          </cell>
          <cell r="J31">
            <v>604</v>
          </cell>
          <cell r="L31">
            <v>344</v>
          </cell>
          <cell r="N31">
            <v>104</v>
          </cell>
          <cell r="P31">
            <v>819</v>
          </cell>
        </row>
        <row r="32">
          <cell r="D32">
            <v>425</v>
          </cell>
          <cell r="F32">
            <v>484</v>
          </cell>
          <cell r="H32">
            <v>408</v>
          </cell>
          <cell r="J32">
            <v>458</v>
          </cell>
          <cell r="L32">
            <v>302</v>
          </cell>
          <cell r="N32">
            <v>102</v>
          </cell>
          <cell r="P32">
            <v>329</v>
          </cell>
        </row>
        <row r="33">
          <cell r="D33">
            <v>419</v>
          </cell>
          <cell r="F33">
            <v>533</v>
          </cell>
          <cell r="H33">
            <v>426</v>
          </cell>
          <cell r="J33">
            <v>498</v>
          </cell>
          <cell r="L33">
            <v>335</v>
          </cell>
          <cell r="N33">
            <v>122</v>
          </cell>
          <cell r="P33">
            <v>281</v>
          </cell>
        </row>
        <row r="34">
          <cell r="D34">
            <v>367</v>
          </cell>
          <cell r="F34">
            <v>406</v>
          </cell>
          <cell r="H34">
            <v>318</v>
          </cell>
          <cell r="J34">
            <v>297</v>
          </cell>
          <cell r="L34">
            <v>197</v>
          </cell>
          <cell r="N34">
            <v>51</v>
          </cell>
          <cell r="P34">
            <v>267</v>
          </cell>
        </row>
        <row r="35">
          <cell r="D35">
            <v>403</v>
          </cell>
          <cell r="F35">
            <v>473</v>
          </cell>
          <cell r="H35">
            <v>389</v>
          </cell>
          <cell r="J35">
            <v>459</v>
          </cell>
          <cell r="L35">
            <v>308</v>
          </cell>
          <cell r="N35">
            <v>126</v>
          </cell>
          <cell r="P35">
            <v>241</v>
          </cell>
        </row>
        <row r="36">
          <cell r="D36">
            <v>962</v>
          </cell>
          <cell r="F36">
            <v>1293</v>
          </cell>
          <cell r="H36">
            <v>1173</v>
          </cell>
          <cell r="J36">
            <v>1112</v>
          </cell>
          <cell r="L36">
            <v>837</v>
          </cell>
          <cell r="N36">
            <v>198</v>
          </cell>
          <cell r="P36">
            <v>1101</v>
          </cell>
        </row>
        <row r="38">
          <cell r="D38">
            <v>218</v>
          </cell>
          <cell r="F38">
            <v>239</v>
          </cell>
          <cell r="H38">
            <v>167</v>
          </cell>
          <cell r="J38">
            <v>199</v>
          </cell>
          <cell r="L38">
            <v>138</v>
          </cell>
          <cell r="N38">
            <v>57</v>
          </cell>
          <cell r="P38">
            <v>127</v>
          </cell>
        </row>
        <row r="39">
          <cell r="D39">
            <v>186</v>
          </cell>
          <cell r="F39">
            <v>202</v>
          </cell>
          <cell r="H39">
            <v>180</v>
          </cell>
          <cell r="J39">
            <v>166</v>
          </cell>
          <cell r="L39">
            <v>92</v>
          </cell>
          <cell r="N39">
            <v>56</v>
          </cell>
          <cell r="P39">
            <v>209</v>
          </cell>
        </row>
        <row r="40">
          <cell r="D40">
            <v>368</v>
          </cell>
          <cell r="F40">
            <v>714</v>
          </cell>
          <cell r="H40">
            <v>637</v>
          </cell>
          <cell r="J40">
            <v>752</v>
          </cell>
          <cell r="L40">
            <v>468</v>
          </cell>
          <cell r="N40">
            <v>192</v>
          </cell>
          <cell r="P40">
            <v>710</v>
          </cell>
        </row>
        <row r="41">
          <cell r="D41">
            <v>380</v>
          </cell>
          <cell r="F41">
            <v>503</v>
          </cell>
          <cell r="H41">
            <v>489</v>
          </cell>
          <cell r="J41">
            <v>526</v>
          </cell>
          <cell r="L41">
            <v>376</v>
          </cell>
          <cell r="N41">
            <v>157</v>
          </cell>
          <cell r="P41">
            <v>466</v>
          </cell>
        </row>
        <row r="42">
          <cell r="D42">
            <v>326</v>
          </cell>
          <cell r="F42">
            <v>509</v>
          </cell>
          <cell r="H42">
            <v>349</v>
          </cell>
          <cell r="J42">
            <v>363</v>
          </cell>
          <cell r="L42">
            <v>235</v>
          </cell>
          <cell r="N42">
            <v>62</v>
          </cell>
          <cell r="P42">
            <v>540</v>
          </cell>
        </row>
        <row r="43">
          <cell r="D43">
            <v>198</v>
          </cell>
          <cell r="F43">
            <v>217</v>
          </cell>
          <cell r="H43">
            <v>206</v>
          </cell>
          <cell r="J43">
            <v>271</v>
          </cell>
          <cell r="L43">
            <v>234</v>
          </cell>
          <cell r="N43">
            <v>113</v>
          </cell>
          <cell r="P43">
            <v>162</v>
          </cell>
        </row>
        <row r="44">
          <cell r="D44">
            <v>615</v>
          </cell>
          <cell r="F44">
            <v>642</v>
          </cell>
          <cell r="H44">
            <v>474</v>
          </cell>
          <cell r="J44">
            <v>540</v>
          </cell>
          <cell r="L44">
            <v>268</v>
          </cell>
          <cell r="N44">
            <v>103</v>
          </cell>
          <cell r="P44">
            <v>303</v>
          </cell>
        </row>
        <row r="46">
          <cell r="D46">
            <v>575</v>
          </cell>
          <cell r="F46">
            <v>662</v>
          </cell>
          <cell r="H46">
            <v>464</v>
          </cell>
          <cell r="J46">
            <v>426</v>
          </cell>
          <cell r="L46">
            <v>229</v>
          </cell>
          <cell r="N46">
            <v>82</v>
          </cell>
          <cell r="P46">
            <v>437</v>
          </cell>
        </row>
        <row r="47">
          <cell r="D47">
            <v>1030</v>
          </cell>
          <cell r="F47">
            <v>1198</v>
          </cell>
          <cell r="H47">
            <v>758</v>
          </cell>
          <cell r="J47">
            <v>689</v>
          </cell>
          <cell r="L47">
            <v>302</v>
          </cell>
          <cell r="N47">
            <v>90</v>
          </cell>
          <cell r="P47">
            <v>750</v>
          </cell>
        </row>
        <row r="48">
          <cell r="D48">
            <v>693</v>
          </cell>
          <cell r="F48">
            <v>798</v>
          </cell>
          <cell r="H48">
            <v>503</v>
          </cell>
          <cell r="J48">
            <v>419</v>
          </cell>
          <cell r="L48">
            <v>177</v>
          </cell>
          <cell r="N48">
            <v>46</v>
          </cell>
          <cell r="P48">
            <v>616</v>
          </cell>
        </row>
        <row r="49">
          <cell r="D49">
            <v>960</v>
          </cell>
          <cell r="F49">
            <v>960</v>
          </cell>
          <cell r="H49">
            <v>791</v>
          </cell>
          <cell r="J49">
            <v>693</v>
          </cell>
          <cell r="L49">
            <v>440</v>
          </cell>
          <cell r="N49">
            <v>168</v>
          </cell>
          <cell r="P49">
            <v>494</v>
          </cell>
        </row>
        <row r="51">
          <cell r="D51">
            <v>252</v>
          </cell>
          <cell r="F51">
            <v>254</v>
          </cell>
          <cell r="H51">
            <v>117</v>
          </cell>
          <cell r="J51">
            <v>122</v>
          </cell>
          <cell r="L51">
            <v>59</v>
          </cell>
          <cell r="N51">
            <v>16</v>
          </cell>
          <cell r="P51">
            <v>172</v>
          </cell>
        </row>
        <row r="52">
          <cell r="D52">
            <v>410</v>
          </cell>
          <cell r="F52">
            <v>436</v>
          </cell>
          <cell r="H52">
            <v>283</v>
          </cell>
          <cell r="J52">
            <v>264</v>
          </cell>
          <cell r="L52">
            <v>161</v>
          </cell>
          <cell r="N52">
            <v>53</v>
          </cell>
          <cell r="P52">
            <v>348</v>
          </cell>
        </row>
        <row r="53">
          <cell r="D53">
            <v>291</v>
          </cell>
          <cell r="F53">
            <v>372</v>
          </cell>
          <cell r="H53">
            <v>229</v>
          </cell>
          <cell r="J53">
            <v>209</v>
          </cell>
          <cell r="L53">
            <v>114</v>
          </cell>
          <cell r="N53">
            <v>36</v>
          </cell>
          <cell r="P53">
            <v>292</v>
          </cell>
        </row>
        <row r="54">
          <cell r="D54">
            <v>314</v>
          </cell>
          <cell r="F54">
            <v>451</v>
          </cell>
          <cell r="H54">
            <v>307</v>
          </cell>
          <cell r="J54">
            <v>331</v>
          </cell>
          <cell r="L54">
            <v>138</v>
          </cell>
          <cell r="N54">
            <v>48</v>
          </cell>
          <cell r="P54">
            <v>235</v>
          </cell>
        </row>
        <row r="55">
          <cell r="D55">
            <v>411</v>
          </cell>
          <cell r="F55">
            <v>455</v>
          </cell>
          <cell r="H55">
            <v>279</v>
          </cell>
          <cell r="J55">
            <v>310</v>
          </cell>
          <cell r="L55">
            <v>214</v>
          </cell>
          <cell r="N55">
            <v>73</v>
          </cell>
          <cell r="P55">
            <v>241</v>
          </cell>
        </row>
      </sheetData>
      <sheetData sheetId="15">
        <row r="7">
          <cell r="D7">
            <v>344</v>
          </cell>
          <cell r="F7">
            <v>702</v>
          </cell>
          <cell r="H7">
            <v>628</v>
          </cell>
          <cell r="J7">
            <v>647</v>
          </cell>
          <cell r="L7">
            <v>496</v>
          </cell>
          <cell r="N7">
            <v>864</v>
          </cell>
        </row>
        <row r="8">
          <cell r="D8">
            <v>261</v>
          </cell>
          <cell r="F8">
            <v>427</v>
          </cell>
          <cell r="H8">
            <v>326</v>
          </cell>
          <cell r="J8">
            <v>269</v>
          </cell>
          <cell r="L8">
            <v>281</v>
          </cell>
          <cell r="N8">
            <v>524</v>
          </cell>
        </row>
        <row r="9">
          <cell r="D9">
            <v>277</v>
          </cell>
          <cell r="F9">
            <v>562</v>
          </cell>
          <cell r="H9">
            <v>517</v>
          </cell>
          <cell r="J9">
            <v>672</v>
          </cell>
          <cell r="L9">
            <v>575</v>
          </cell>
          <cell r="N9">
            <v>1016</v>
          </cell>
        </row>
        <row r="10">
          <cell r="D10">
            <v>184</v>
          </cell>
          <cell r="F10">
            <v>436</v>
          </cell>
          <cell r="H10">
            <v>399</v>
          </cell>
          <cell r="J10">
            <v>454</v>
          </cell>
          <cell r="L10">
            <v>491</v>
          </cell>
          <cell r="N10">
            <v>744</v>
          </cell>
        </row>
        <row r="11">
          <cell r="D11">
            <v>180</v>
          </cell>
          <cell r="F11">
            <v>390</v>
          </cell>
          <cell r="H11">
            <v>353</v>
          </cell>
          <cell r="J11">
            <v>434</v>
          </cell>
          <cell r="L11">
            <v>381</v>
          </cell>
          <cell r="N11">
            <v>799</v>
          </cell>
        </row>
        <row r="13">
          <cell r="D13">
            <v>153</v>
          </cell>
          <cell r="F13">
            <v>565</v>
          </cell>
          <cell r="H13">
            <v>378</v>
          </cell>
          <cell r="J13">
            <v>534</v>
          </cell>
          <cell r="L13">
            <v>609</v>
          </cell>
          <cell r="N13">
            <v>1224</v>
          </cell>
        </row>
        <row r="14">
          <cell r="D14">
            <v>220</v>
          </cell>
          <cell r="F14">
            <v>584</v>
          </cell>
          <cell r="H14">
            <v>569</v>
          </cell>
          <cell r="J14">
            <v>623</v>
          </cell>
          <cell r="L14">
            <v>629</v>
          </cell>
          <cell r="N14">
            <v>1217</v>
          </cell>
        </row>
        <row r="15">
          <cell r="D15">
            <v>214</v>
          </cell>
          <cell r="F15">
            <v>520</v>
          </cell>
          <cell r="H15">
            <v>426</v>
          </cell>
          <cell r="J15">
            <v>424</v>
          </cell>
          <cell r="L15">
            <v>448</v>
          </cell>
          <cell r="N15">
            <v>804</v>
          </cell>
        </row>
        <row r="16">
          <cell r="D16">
            <v>212</v>
          </cell>
          <cell r="F16">
            <v>349</v>
          </cell>
          <cell r="H16">
            <v>289</v>
          </cell>
          <cell r="J16">
            <v>275</v>
          </cell>
          <cell r="L16">
            <v>306</v>
          </cell>
          <cell r="N16">
            <v>636</v>
          </cell>
        </row>
        <row r="17">
          <cell r="D17">
            <v>178</v>
          </cell>
          <cell r="F17">
            <v>402</v>
          </cell>
          <cell r="H17">
            <v>319</v>
          </cell>
          <cell r="J17">
            <v>286</v>
          </cell>
          <cell r="L17">
            <v>229</v>
          </cell>
          <cell r="N17">
            <v>203</v>
          </cell>
        </row>
        <row r="18">
          <cell r="D18">
            <v>136</v>
          </cell>
          <cell r="F18">
            <v>389</v>
          </cell>
          <cell r="H18">
            <v>336</v>
          </cell>
          <cell r="J18">
            <v>339</v>
          </cell>
          <cell r="L18">
            <v>487</v>
          </cell>
          <cell r="N18">
            <v>948</v>
          </cell>
        </row>
        <row r="20">
          <cell r="D20">
            <v>121</v>
          </cell>
          <cell r="F20">
            <v>186</v>
          </cell>
          <cell r="H20">
            <v>145</v>
          </cell>
          <cell r="J20">
            <v>156</v>
          </cell>
          <cell r="L20">
            <v>181</v>
          </cell>
          <cell r="N20">
            <v>350</v>
          </cell>
        </row>
        <row r="21">
          <cell r="D21">
            <v>188</v>
          </cell>
          <cell r="F21">
            <v>463</v>
          </cell>
          <cell r="H21">
            <v>341</v>
          </cell>
          <cell r="J21">
            <v>390</v>
          </cell>
          <cell r="L21">
            <v>479</v>
          </cell>
          <cell r="N21">
            <v>902</v>
          </cell>
        </row>
        <row r="22">
          <cell r="D22">
            <v>183</v>
          </cell>
          <cell r="F22">
            <v>356</v>
          </cell>
          <cell r="H22">
            <v>297</v>
          </cell>
          <cell r="J22">
            <v>229</v>
          </cell>
          <cell r="L22">
            <v>270</v>
          </cell>
          <cell r="N22">
            <v>474</v>
          </cell>
        </row>
        <row r="23">
          <cell r="D23">
            <v>319</v>
          </cell>
          <cell r="F23">
            <v>456</v>
          </cell>
          <cell r="H23">
            <v>407</v>
          </cell>
          <cell r="J23">
            <v>548</v>
          </cell>
          <cell r="L23">
            <v>584</v>
          </cell>
          <cell r="N23">
            <v>1432</v>
          </cell>
        </row>
        <row r="24">
          <cell r="D24">
            <v>709</v>
          </cell>
          <cell r="F24">
            <v>1486</v>
          </cell>
          <cell r="H24">
            <v>1385</v>
          </cell>
          <cell r="J24">
            <v>1467</v>
          </cell>
          <cell r="L24">
            <v>1633</v>
          </cell>
          <cell r="N24">
            <v>3366</v>
          </cell>
        </row>
        <row r="25">
          <cell r="D25">
            <v>232</v>
          </cell>
          <cell r="F25">
            <v>559</v>
          </cell>
          <cell r="H25">
            <v>513</v>
          </cell>
          <cell r="J25">
            <v>579</v>
          </cell>
          <cell r="L25">
            <v>680</v>
          </cell>
          <cell r="N25">
            <v>1203</v>
          </cell>
        </row>
        <row r="26">
          <cell r="D26">
            <v>209</v>
          </cell>
          <cell r="F26">
            <v>359</v>
          </cell>
          <cell r="H26">
            <v>314</v>
          </cell>
          <cell r="J26">
            <v>291</v>
          </cell>
          <cell r="L26">
            <v>281</v>
          </cell>
          <cell r="N26">
            <v>274</v>
          </cell>
        </row>
        <row r="27">
          <cell r="D27">
            <v>955</v>
          </cell>
          <cell r="F27">
            <v>1825</v>
          </cell>
          <cell r="H27">
            <v>1661</v>
          </cell>
          <cell r="J27">
            <v>1822</v>
          </cell>
          <cell r="L27">
            <v>1846</v>
          </cell>
          <cell r="N27">
            <v>4022</v>
          </cell>
        </row>
        <row r="29">
          <cell r="D29">
            <v>2237</v>
          </cell>
          <cell r="F29">
            <v>4697</v>
          </cell>
          <cell r="H29">
            <v>4018</v>
          </cell>
          <cell r="J29">
            <v>4290</v>
          </cell>
          <cell r="L29">
            <v>4281</v>
          </cell>
          <cell r="N29">
            <v>6533</v>
          </cell>
        </row>
        <row r="31">
          <cell r="D31">
            <v>342</v>
          </cell>
          <cell r="F31">
            <v>542</v>
          </cell>
          <cell r="H31">
            <v>590</v>
          </cell>
          <cell r="J31">
            <v>634</v>
          </cell>
          <cell r="L31">
            <v>719</v>
          </cell>
          <cell r="N31">
            <v>1413</v>
          </cell>
        </row>
        <row r="32">
          <cell r="D32">
            <v>277</v>
          </cell>
          <cell r="F32">
            <v>467</v>
          </cell>
          <cell r="H32">
            <v>425</v>
          </cell>
          <cell r="J32">
            <v>412</v>
          </cell>
          <cell r="L32">
            <v>363</v>
          </cell>
          <cell r="N32">
            <v>564</v>
          </cell>
        </row>
        <row r="33">
          <cell r="D33">
            <v>264</v>
          </cell>
          <cell r="F33">
            <v>463</v>
          </cell>
          <cell r="H33">
            <v>385</v>
          </cell>
          <cell r="J33">
            <v>459</v>
          </cell>
          <cell r="L33">
            <v>442</v>
          </cell>
          <cell r="N33">
            <v>601</v>
          </cell>
        </row>
        <row r="34">
          <cell r="D34">
            <v>179</v>
          </cell>
          <cell r="F34">
            <v>342</v>
          </cell>
          <cell r="H34">
            <v>320</v>
          </cell>
          <cell r="J34">
            <v>336</v>
          </cell>
          <cell r="L34">
            <v>270</v>
          </cell>
          <cell r="N34">
            <v>456</v>
          </cell>
        </row>
        <row r="35">
          <cell r="D35">
            <v>240</v>
          </cell>
          <cell r="F35">
            <v>494</v>
          </cell>
          <cell r="H35">
            <v>409</v>
          </cell>
          <cell r="J35">
            <v>429</v>
          </cell>
          <cell r="L35">
            <v>401</v>
          </cell>
          <cell r="N35">
            <v>426</v>
          </cell>
        </row>
        <row r="36">
          <cell r="D36">
            <v>511</v>
          </cell>
          <cell r="F36">
            <v>1239</v>
          </cell>
          <cell r="H36">
            <v>1012</v>
          </cell>
          <cell r="J36">
            <v>1146</v>
          </cell>
          <cell r="L36">
            <v>1128</v>
          </cell>
          <cell r="N36">
            <v>1640</v>
          </cell>
        </row>
        <row r="38">
          <cell r="D38">
            <v>155</v>
          </cell>
          <cell r="F38">
            <v>243</v>
          </cell>
          <cell r="H38">
            <v>213</v>
          </cell>
          <cell r="J38">
            <v>209</v>
          </cell>
          <cell r="L38">
            <v>148</v>
          </cell>
          <cell r="N38">
            <v>177</v>
          </cell>
        </row>
        <row r="39">
          <cell r="D39">
            <v>219</v>
          </cell>
          <cell r="F39">
            <v>301</v>
          </cell>
          <cell r="H39">
            <v>199</v>
          </cell>
          <cell r="J39">
            <v>148</v>
          </cell>
          <cell r="L39">
            <v>112</v>
          </cell>
          <cell r="N39">
            <v>112</v>
          </cell>
        </row>
        <row r="40">
          <cell r="D40">
            <v>376</v>
          </cell>
          <cell r="F40">
            <v>670</v>
          </cell>
          <cell r="H40">
            <v>606</v>
          </cell>
          <cell r="J40">
            <v>653</v>
          </cell>
          <cell r="L40">
            <v>625</v>
          </cell>
          <cell r="N40">
            <v>911</v>
          </cell>
        </row>
        <row r="41">
          <cell r="D41">
            <v>231</v>
          </cell>
          <cell r="F41">
            <v>485</v>
          </cell>
          <cell r="H41">
            <v>402</v>
          </cell>
          <cell r="J41">
            <v>468</v>
          </cell>
          <cell r="L41">
            <v>451</v>
          </cell>
          <cell r="N41">
            <v>860</v>
          </cell>
        </row>
        <row r="42">
          <cell r="D42">
            <v>215</v>
          </cell>
          <cell r="F42">
            <v>406</v>
          </cell>
          <cell r="H42">
            <v>388</v>
          </cell>
          <cell r="J42">
            <v>412</v>
          </cell>
          <cell r="L42">
            <v>412</v>
          </cell>
          <cell r="N42">
            <v>551</v>
          </cell>
        </row>
        <row r="43">
          <cell r="D43">
            <v>147</v>
          </cell>
          <cell r="F43">
            <v>228</v>
          </cell>
          <cell r="H43">
            <v>218</v>
          </cell>
          <cell r="J43">
            <v>236</v>
          </cell>
          <cell r="L43">
            <v>230</v>
          </cell>
          <cell r="N43">
            <v>342</v>
          </cell>
        </row>
        <row r="44">
          <cell r="D44">
            <v>196</v>
          </cell>
          <cell r="F44">
            <v>392</v>
          </cell>
          <cell r="H44">
            <v>356</v>
          </cell>
          <cell r="J44">
            <v>437</v>
          </cell>
          <cell r="L44">
            <v>515</v>
          </cell>
          <cell r="N44">
            <v>1049</v>
          </cell>
        </row>
        <row r="46">
          <cell r="D46">
            <v>225</v>
          </cell>
          <cell r="F46">
            <v>462</v>
          </cell>
          <cell r="H46">
            <v>385</v>
          </cell>
          <cell r="J46">
            <v>407</v>
          </cell>
          <cell r="L46">
            <v>540</v>
          </cell>
          <cell r="N46">
            <v>856</v>
          </cell>
        </row>
        <row r="47">
          <cell r="D47">
            <v>360</v>
          </cell>
          <cell r="F47">
            <v>890</v>
          </cell>
          <cell r="H47">
            <v>738</v>
          </cell>
          <cell r="J47">
            <v>780</v>
          </cell>
          <cell r="L47">
            <v>841</v>
          </cell>
          <cell r="N47">
            <v>1208</v>
          </cell>
        </row>
        <row r="48">
          <cell r="D48">
            <v>216</v>
          </cell>
          <cell r="F48">
            <v>477</v>
          </cell>
          <cell r="H48">
            <v>389</v>
          </cell>
          <cell r="J48">
            <v>436</v>
          </cell>
          <cell r="L48">
            <v>531</v>
          </cell>
          <cell r="N48">
            <v>1203</v>
          </cell>
        </row>
        <row r="49">
          <cell r="D49">
            <v>367</v>
          </cell>
          <cell r="F49">
            <v>850</v>
          </cell>
          <cell r="H49">
            <v>704</v>
          </cell>
          <cell r="J49">
            <v>731</v>
          </cell>
          <cell r="L49">
            <v>728</v>
          </cell>
          <cell r="N49">
            <v>1126</v>
          </cell>
        </row>
        <row r="51">
          <cell r="D51">
            <v>99</v>
          </cell>
          <cell r="F51">
            <v>197</v>
          </cell>
          <cell r="H51">
            <v>135</v>
          </cell>
          <cell r="J51">
            <v>131</v>
          </cell>
          <cell r="L51">
            <v>161</v>
          </cell>
          <cell r="N51">
            <v>269</v>
          </cell>
        </row>
        <row r="52">
          <cell r="D52">
            <v>212</v>
          </cell>
          <cell r="F52">
            <v>393</v>
          </cell>
          <cell r="H52">
            <v>274</v>
          </cell>
          <cell r="J52">
            <v>276</v>
          </cell>
          <cell r="L52">
            <v>313</v>
          </cell>
          <cell r="N52">
            <v>487</v>
          </cell>
        </row>
        <row r="53">
          <cell r="D53">
            <v>162</v>
          </cell>
          <cell r="F53">
            <v>343</v>
          </cell>
          <cell r="H53">
            <v>216</v>
          </cell>
          <cell r="J53">
            <v>214</v>
          </cell>
          <cell r="L53">
            <v>218</v>
          </cell>
          <cell r="N53">
            <v>390</v>
          </cell>
        </row>
        <row r="54">
          <cell r="D54">
            <v>124</v>
          </cell>
          <cell r="F54">
            <v>286</v>
          </cell>
          <cell r="H54">
            <v>228</v>
          </cell>
          <cell r="J54">
            <v>266</v>
          </cell>
          <cell r="L54">
            <v>307</v>
          </cell>
          <cell r="N54">
            <v>613</v>
          </cell>
        </row>
        <row r="55">
          <cell r="D55">
            <v>181</v>
          </cell>
          <cell r="F55">
            <v>386</v>
          </cell>
          <cell r="H55">
            <v>297</v>
          </cell>
          <cell r="J55">
            <v>261</v>
          </cell>
          <cell r="L55">
            <v>319</v>
          </cell>
          <cell r="N55">
            <v>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1_szczegolna_sytuacja "/>
    </sheetNames>
    <sheetDataSet>
      <sheetData sheetId="0">
        <row r="7">
          <cell r="C7">
            <v>3074</v>
          </cell>
          <cell r="D7">
            <v>1023</v>
          </cell>
          <cell r="F7">
            <v>494</v>
          </cell>
          <cell r="H7">
            <v>1997</v>
          </cell>
          <cell r="J7">
            <v>1059</v>
          </cell>
          <cell r="L7">
            <v>0</v>
          </cell>
          <cell r="N7">
            <v>570</v>
          </cell>
          <cell r="P7">
            <v>3</v>
          </cell>
          <cell r="R7">
            <v>124</v>
          </cell>
        </row>
        <row r="8">
          <cell r="C8">
            <v>1741</v>
          </cell>
          <cell r="D8">
            <v>595</v>
          </cell>
          <cell r="F8">
            <v>291</v>
          </cell>
          <cell r="H8">
            <v>1047</v>
          </cell>
          <cell r="J8">
            <v>599</v>
          </cell>
          <cell r="L8">
            <v>0</v>
          </cell>
          <cell r="N8">
            <v>320</v>
          </cell>
          <cell r="P8">
            <v>3</v>
          </cell>
          <cell r="R8">
            <v>116</v>
          </cell>
        </row>
        <row r="9">
          <cell r="C9">
            <v>3038</v>
          </cell>
          <cell r="D9">
            <v>1164</v>
          </cell>
          <cell r="F9">
            <v>594</v>
          </cell>
          <cell r="H9">
            <v>2013</v>
          </cell>
          <cell r="J9">
            <v>870</v>
          </cell>
          <cell r="L9">
            <v>2</v>
          </cell>
          <cell r="N9">
            <v>739</v>
          </cell>
          <cell r="P9">
            <v>6</v>
          </cell>
          <cell r="R9">
            <v>103</v>
          </cell>
        </row>
        <row r="10">
          <cell r="C10">
            <v>2448</v>
          </cell>
          <cell r="D10">
            <v>910</v>
          </cell>
          <cell r="F10">
            <v>478</v>
          </cell>
          <cell r="H10">
            <v>1661</v>
          </cell>
          <cell r="J10">
            <v>600</v>
          </cell>
          <cell r="L10">
            <v>77</v>
          </cell>
          <cell r="N10">
            <v>670</v>
          </cell>
          <cell r="P10">
            <v>2</v>
          </cell>
          <cell r="R10">
            <v>63</v>
          </cell>
        </row>
        <row r="11">
          <cell r="C11">
            <v>2260</v>
          </cell>
          <cell r="D11">
            <v>764</v>
          </cell>
          <cell r="F11">
            <v>390</v>
          </cell>
          <cell r="H11">
            <v>1561</v>
          </cell>
          <cell r="J11">
            <v>604</v>
          </cell>
          <cell r="L11">
            <v>79</v>
          </cell>
          <cell r="N11">
            <v>476</v>
          </cell>
          <cell r="P11">
            <v>5</v>
          </cell>
          <cell r="R11">
            <v>55</v>
          </cell>
        </row>
        <row r="13">
          <cell r="C13">
            <v>3125</v>
          </cell>
          <cell r="D13">
            <v>1206</v>
          </cell>
          <cell r="F13">
            <v>691</v>
          </cell>
          <cell r="H13">
            <v>2275</v>
          </cell>
          <cell r="J13">
            <v>748</v>
          </cell>
          <cell r="L13">
            <v>0</v>
          </cell>
          <cell r="N13">
            <v>530</v>
          </cell>
          <cell r="P13">
            <v>3</v>
          </cell>
          <cell r="R13">
            <v>81</v>
          </cell>
        </row>
        <row r="14">
          <cell r="C14">
            <v>3401</v>
          </cell>
          <cell r="D14">
            <v>1375</v>
          </cell>
          <cell r="F14">
            <v>714</v>
          </cell>
          <cell r="H14">
            <v>2311</v>
          </cell>
          <cell r="J14">
            <v>877</v>
          </cell>
          <cell r="L14">
            <v>0</v>
          </cell>
          <cell r="N14">
            <v>741</v>
          </cell>
          <cell r="P14">
            <v>12</v>
          </cell>
          <cell r="R14">
            <v>118</v>
          </cell>
        </row>
        <row r="15">
          <cell r="C15">
            <v>2480</v>
          </cell>
          <cell r="D15">
            <v>952</v>
          </cell>
          <cell r="F15">
            <v>516</v>
          </cell>
          <cell r="H15">
            <v>1598</v>
          </cell>
          <cell r="J15">
            <v>611</v>
          </cell>
          <cell r="L15">
            <v>29</v>
          </cell>
          <cell r="N15">
            <v>639</v>
          </cell>
          <cell r="P15">
            <v>20</v>
          </cell>
          <cell r="R15">
            <v>176</v>
          </cell>
        </row>
        <row r="16">
          <cell r="C16">
            <v>1846</v>
          </cell>
          <cell r="D16">
            <v>624</v>
          </cell>
          <cell r="F16">
            <v>354</v>
          </cell>
          <cell r="H16">
            <v>1277</v>
          </cell>
          <cell r="J16">
            <v>532</v>
          </cell>
          <cell r="L16">
            <v>0</v>
          </cell>
          <cell r="N16">
            <v>436</v>
          </cell>
          <cell r="P16">
            <v>0</v>
          </cell>
          <cell r="R16">
            <v>120</v>
          </cell>
        </row>
        <row r="17">
          <cell r="C17">
            <v>1379</v>
          </cell>
          <cell r="D17">
            <v>534</v>
          </cell>
          <cell r="F17">
            <v>286</v>
          </cell>
          <cell r="H17">
            <v>695</v>
          </cell>
          <cell r="J17">
            <v>436</v>
          </cell>
          <cell r="L17">
            <v>92</v>
          </cell>
          <cell r="N17">
            <v>382</v>
          </cell>
          <cell r="P17">
            <v>9</v>
          </cell>
          <cell r="R17">
            <v>103</v>
          </cell>
        </row>
        <row r="18">
          <cell r="C18">
            <v>2325</v>
          </cell>
          <cell r="D18">
            <v>591</v>
          </cell>
          <cell r="F18">
            <v>283</v>
          </cell>
          <cell r="H18">
            <v>1751</v>
          </cell>
          <cell r="J18">
            <v>815</v>
          </cell>
          <cell r="L18">
            <v>0</v>
          </cell>
          <cell r="N18">
            <v>434</v>
          </cell>
          <cell r="P18">
            <v>10</v>
          </cell>
          <cell r="R18">
            <v>142</v>
          </cell>
        </row>
        <row r="20">
          <cell r="C20">
            <v>997</v>
          </cell>
          <cell r="D20">
            <v>341</v>
          </cell>
          <cell r="F20">
            <v>182</v>
          </cell>
          <cell r="H20">
            <v>630</v>
          </cell>
          <cell r="J20">
            <v>346</v>
          </cell>
          <cell r="L20">
            <v>0</v>
          </cell>
          <cell r="N20">
            <v>150</v>
          </cell>
          <cell r="P20">
            <v>0</v>
          </cell>
          <cell r="R20">
            <v>35</v>
          </cell>
        </row>
        <row r="21">
          <cell r="C21">
            <v>2472</v>
          </cell>
          <cell r="D21">
            <v>730</v>
          </cell>
          <cell r="F21">
            <v>358</v>
          </cell>
          <cell r="H21">
            <v>1794</v>
          </cell>
          <cell r="J21">
            <v>750</v>
          </cell>
          <cell r="L21">
            <v>255</v>
          </cell>
          <cell r="N21">
            <v>509</v>
          </cell>
          <cell r="P21">
            <v>7</v>
          </cell>
          <cell r="R21">
            <v>79</v>
          </cell>
        </row>
        <row r="22">
          <cell r="C22">
            <v>1628</v>
          </cell>
          <cell r="D22">
            <v>662</v>
          </cell>
          <cell r="F22">
            <v>351</v>
          </cell>
          <cell r="H22">
            <v>1126</v>
          </cell>
          <cell r="J22">
            <v>391</v>
          </cell>
          <cell r="L22">
            <v>255</v>
          </cell>
          <cell r="N22">
            <v>311</v>
          </cell>
          <cell r="P22">
            <v>2</v>
          </cell>
          <cell r="R22">
            <v>77</v>
          </cell>
        </row>
        <row r="23">
          <cell r="C23">
            <v>3336</v>
          </cell>
          <cell r="D23">
            <v>1151</v>
          </cell>
          <cell r="F23">
            <v>605</v>
          </cell>
          <cell r="H23">
            <v>2487</v>
          </cell>
          <cell r="J23">
            <v>887</v>
          </cell>
          <cell r="L23">
            <v>34</v>
          </cell>
          <cell r="N23">
            <v>543</v>
          </cell>
          <cell r="P23">
            <v>2</v>
          </cell>
          <cell r="R23">
            <v>73</v>
          </cell>
        </row>
        <row r="24">
          <cell r="C24">
            <v>8756</v>
          </cell>
          <cell r="D24">
            <v>2694</v>
          </cell>
          <cell r="F24">
            <v>1267</v>
          </cell>
          <cell r="H24">
            <v>6277</v>
          </cell>
          <cell r="J24">
            <v>2455</v>
          </cell>
          <cell r="L24">
            <v>3</v>
          </cell>
          <cell r="N24">
            <v>1786</v>
          </cell>
          <cell r="P24">
            <v>10</v>
          </cell>
          <cell r="R24">
            <v>322</v>
          </cell>
        </row>
        <row r="25">
          <cell r="C25">
            <v>3273</v>
          </cell>
          <cell r="D25">
            <v>981</v>
          </cell>
          <cell r="F25">
            <v>467</v>
          </cell>
          <cell r="H25">
            <v>2386</v>
          </cell>
          <cell r="J25">
            <v>969</v>
          </cell>
          <cell r="L25">
            <v>0</v>
          </cell>
          <cell r="N25">
            <v>565</v>
          </cell>
          <cell r="P25">
            <v>2</v>
          </cell>
          <cell r="R25">
            <v>116</v>
          </cell>
        </row>
        <row r="26">
          <cell r="C26">
            <v>1546</v>
          </cell>
          <cell r="D26">
            <v>609</v>
          </cell>
          <cell r="F26">
            <v>316</v>
          </cell>
          <cell r="H26">
            <v>951</v>
          </cell>
          <cell r="J26">
            <v>396</v>
          </cell>
          <cell r="L26">
            <v>178</v>
          </cell>
          <cell r="N26">
            <v>323</v>
          </cell>
          <cell r="P26">
            <v>13</v>
          </cell>
          <cell r="R26">
            <v>48</v>
          </cell>
        </row>
        <row r="27">
          <cell r="C27">
            <v>10626</v>
          </cell>
          <cell r="D27">
            <v>2304</v>
          </cell>
          <cell r="F27">
            <v>971</v>
          </cell>
          <cell r="H27">
            <v>7698</v>
          </cell>
          <cell r="J27">
            <v>3741</v>
          </cell>
          <cell r="L27">
            <v>25</v>
          </cell>
          <cell r="N27">
            <v>2114</v>
          </cell>
          <cell r="P27">
            <v>5</v>
          </cell>
          <cell r="R27">
            <v>920</v>
          </cell>
        </row>
        <row r="29">
          <cell r="C29">
            <v>20435</v>
          </cell>
          <cell r="D29">
            <v>3319</v>
          </cell>
          <cell r="F29">
            <v>1158</v>
          </cell>
          <cell r="H29">
            <v>13585</v>
          </cell>
          <cell r="J29">
            <v>9417</v>
          </cell>
          <cell r="L29">
            <v>73</v>
          </cell>
          <cell r="N29">
            <v>3307</v>
          </cell>
          <cell r="P29">
            <v>15</v>
          </cell>
          <cell r="R29">
            <v>1430</v>
          </cell>
        </row>
        <row r="31">
          <cell r="C31">
            <v>3681</v>
          </cell>
          <cell r="D31">
            <v>1371</v>
          </cell>
          <cell r="F31">
            <v>710</v>
          </cell>
          <cell r="H31">
            <v>2579</v>
          </cell>
          <cell r="J31">
            <v>1079</v>
          </cell>
          <cell r="L31">
            <v>0</v>
          </cell>
          <cell r="N31">
            <v>473</v>
          </cell>
          <cell r="P31">
            <v>1</v>
          </cell>
          <cell r="R31">
            <v>52</v>
          </cell>
        </row>
        <row r="32">
          <cell r="C32">
            <v>2040</v>
          </cell>
          <cell r="D32">
            <v>550</v>
          </cell>
          <cell r="F32">
            <v>264</v>
          </cell>
          <cell r="H32">
            <v>1238</v>
          </cell>
          <cell r="J32">
            <v>761</v>
          </cell>
          <cell r="L32">
            <v>55</v>
          </cell>
          <cell r="N32">
            <v>428</v>
          </cell>
          <cell r="P32">
            <v>6</v>
          </cell>
          <cell r="R32">
            <v>98</v>
          </cell>
        </row>
        <row r="33">
          <cell r="C33">
            <v>2224</v>
          </cell>
          <cell r="D33">
            <v>624</v>
          </cell>
          <cell r="F33">
            <v>302</v>
          </cell>
          <cell r="H33">
            <v>1305</v>
          </cell>
          <cell r="J33">
            <v>825</v>
          </cell>
          <cell r="L33">
            <v>28</v>
          </cell>
          <cell r="N33">
            <v>614</v>
          </cell>
          <cell r="P33">
            <v>7</v>
          </cell>
          <cell r="R33">
            <v>224</v>
          </cell>
        </row>
        <row r="34">
          <cell r="C34">
            <v>1562</v>
          </cell>
          <cell r="D34">
            <v>425</v>
          </cell>
          <cell r="F34">
            <v>215</v>
          </cell>
          <cell r="H34">
            <v>916</v>
          </cell>
          <cell r="J34">
            <v>590</v>
          </cell>
          <cell r="L34">
            <v>2</v>
          </cell>
          <cell r="N34">
            <v>378</v>
          </cell>
          <cell r="P34">
            <v>2</v>
          </cell>
          <cell r="R34">
            <v>98</v>
          </cell>
        </row>
        <row r="35">
          <cell r="C35">
            <v>1974</v>
          </cell>
          <cell r="D35">
            <v>499</v>
          </cell>
          <cell r="F35">
            <v>247</v>
          </cell>
          <cell r="H35">
            <v>1105</v>
          </cell>
          <cell r="J35">
            <v>817</v>
          </cell>
          <cell r="L35">
            <v>33</v>
          </cell>
          <cell r="N35">
            <v>423</v>
          </cell>
          <cell r="P35">
            <v>4</v>
          </cell>
          <cell r="R35">
            <v>102</v>
          </cell>
        </row>
        <row r="36">
          <cell r="C36">
            <v>5667</v>
          </cell>
          <cell r="D36">
            <v>1574</v>
          </cell>
          <cell r="F36">
            <v>719</v>
          </cell>
          <cell r="H36">
            <v>3669</v>
          </cell>
          <cell r="J36">
            <v>1883</v>
          </cell>
          <cell r="L36">
            <v>6</v>
          </cell>
          <cell r="N36">
            <v>1352</v>
          </cell>
          <cell r="P36">
            <v>6</v>
          </cell>
          <cell r="R36">
            <v>186</v>
          </cell>
        </row>
        <row r="38">
          <cell r="C38">
            <v>934</v>
          </cell>
          <cell r="D38">
            <v>274</v>
          </cell>
          <cell r="F38">
            <v>138</v>
          </cell>
          <cell r="H38">
            <v>472</v>
          </cell>
          <cell r="J38">
            <v>354</v>
          </cell>
          <cell r="L38">
            <v>86</v>
          </cell>
          <cell r="N38">
            <v>298</v>
          </cell>
          <cell r="P38">
            <v>11</v>
          </cell>
          <cell r="R38">
            <v>63</v>
          </cell>
        </row>
        <row r="39">
          <cell r="C39">
            <v>908</v>
          </cell>
          <cell r="D39">
            <v>319</v>
          </cell>
          <cell r="F39">
            <v>188</v>
          </cell>
          <cell r="H39">
            <v>375</v>
          </cell>
          <cell r="J39">
            <v>339</v>
          </cell>
          <cell r="L39">
            <v>77</v>
          </cell>
          <cell r="N39">
            <v>235</v>
          </cell>
          <cell r="P39">
            <v>7</v>
          </cell>
          <cell r="R39">
            <v>52</v>
          </cell>
        </row>
        <row r="40">
          <cell r="C40">
            <v>3190</v>
          </cell>
          <cell r="D40">
            <v>763</v>
          </cell>
          <cell r="F40">
            <v>355</v>
          </cell>
          <cell r="H40">
            <v>1934</v>
          </cell>
          <cell r="J40">
            <v>1208</v>
          </cell>
          <cell r="L40">
            <v>111</v>
          </cell>
          <cell r="N40">
            <v>755</v>
          </cell>
          <cell r="P40">
            <v>12</v>
          </cell>
          <cell r="R40">
            <v>161</v>
          </cell>
        </row>
        <row r="41">
          <cell r="C41">
            <v>2338</v>
          </cell>
          <cell r="D41">
            <v>468</v>
          </cell>
          <cell r="F41">
            <v>194</v>
          </cell>
          <cell r="H41">
            <v>1600</v>
          </cell>
          <cell r="J41">
            <v>983</v>
          </cell>
          <cell r="L41">
            <v>1</v>
          </cell>
          <cell r="N41">
            <v>370</v>
          </cell>
          <cell r="P41">
            <v>2</v>
          </cell>
          <cell r="R41">
            <v>146</v>
          </cell>
        </row>
        <row r="42">
          <cell r="C42">
            <v>2008</v>
          </cell>
          <cell r="D42">
            <v>664</v>
          </cell>
          <cell r="F42">
            <v>328</v>
          </cell>
          <cell r="H42">
            <v>1274</v>
          </cell>
          <cell r="J42">
            <v>656</v>
          </cell>
          <cell r="L42">
            <v>4</v>
          </cell>
          <cell r="N42">
            <v>480</v>
          </cell>
          <cell r="P42">
            <v>0</v>
          </cell>
          <cell r="R42">
            <v>90</v>
          </cell>
        </row>
        <row r="43">
          <cell r="C43">
            <v>1112</v>
          </cell>
          <cell r="D43">
            <v>236</v>
          </cell>
          <cell r="F43">
            <v>102</v>
          </cell>
          <cell r="H43">
            <v>702</v>
          </cell>
          <cell r="J43">
            <v>576</v>
          </cell>
          <cell r="L43">
            <v>0</v>
          </cell>
          <cell r="N43">
            <v>99</v>
          </cell>
          <cell r="P43">
            <v>2</v>
          </cell>
          <cell r="R43">
            <v>60</v>
          </cell>
        </row>
        <row r="44">
          <cell r="C44">
            <v>2510</v>
          </cell>
          <cell r="D44">
            <v>682</v>
          </cell>
          <cell r="F44">
            <v>325</v>
          </cell>
          <cell r="H44">
            <v>1845</v>
          </cell>
          <cell r="J44">
            <v>799</v>
          </cell>
          <cell r="L44">
            <v>17</v>
          </cell>
          <cell r="N44">
            <v>374</v>
          </cell>
          <cell r="P44">
            <v>4</v>
          </cell>
          <cell r="R44">
            <v>141</v>
          </cell>
        </row>
        <row r="46">
          <cell r="C46">
            <v>2508</v>
          </cell>
          <cell r="D46">
            <v>747</v>
          </cell>
          <cell r="F46">
            <v>357</v>
          </cell>
          <cell r="H46">
            <v>1851</v>
          </cell>
          <cell r="J46">
            <v>788</v>
          </cell>
          <cell r="L46">
            <v>143</v>
          </cell>
          <cell r="N46">
            <v>426</v>
          </cell>
          <cell r="P46">
            <v>1</v>
          </cell>
          <cell r="R46">
            <v>114</v>
          </cell>
        </row>
        <row r="47">
          <cell r="C47">
            <v>4200</v>
          </cell>
          <cell r="D47">
            <v>1443</v>
          </cell>
          <cell r="F47">
            <v>701</v>
          </cell>
          <cell r="H47">
            <v>2784</v>
          </cell>
          <cell r="J47">
            <v>1127</v>
          </cell>
          <cell r="L47">
            <v>11</v>
          </cell>
          <cell r="N47">
            <v>1140</v>
          </cell>
          <cell r="P47">
            <v>19</v>
          </cell>
          <cell r="R47">
            <v>154</v>
          </cell>
        </row>
        <row r="48">
          <cell r="C48">
            <v>2909</v>
          </cell>
          <cell r="D48">
            <v>985</v>
          </cell>
          <cell r="F48">
            <v>508</v>
          </cell>
          <cell r="H48">
            <v>2160</v>
          </cell>
          <cell r="J48">
            <v>736</v>
          </cell>
          <cell r="L48">
            <v>0</v>
          </cell>
          <cell r="N48">
            <v>607</v>
          </cell>
          <cell r="P48">
            <v>3</v>
          </cell>
          <cell r="R48">
            <v>167</v>
          </cell>
        </row>
        <row r="49">
          <cell r="C49">
            <v>3765</v>
          </cell>
          <cell r="D49">
            <v>925</v>
          </cell>
          <cell r="F49">
            <v>414</v>
          </cell>
          <cell r="H49">
            <v>2577</v>
          </cell>
          <cell r="J49">
            <v>1271</v>
          </cell>
          <cell r="L49">
            <v>14</v>
          </cell>
          <cell r="N49">
            <v>729</v>
          </cell>
          <cell r="P49">
            <v>5</v>
          </cell>
          <cell r="R49">
            <v>253</v>
          </cell>
        </row>
        <row r="51">
          <cell r="C51">
            <v>887</v>
          </cell>
          <cell r="D51">
            <v>327</v>
          </cell>
          <cell r="F51">
            <v>157</v>
          </cell>
          <cell r="H51">
            <v>586</v>
          </cell>
          <cell r="J51">
            <v>244</v>
          </cell>
          <cell r="L51">
            <v>87</v>
          </cell>
          <cell r="N51">
            <v>235</v>
          </cell>
          <cell r="P51">
            <v>2</v>
          </cell>
          <cell r="R51">
            <v>53</v>
          </cell>
        </row>
        <row r="52">
          <cell r="C52">
            <v>1733</v>
          </cell>
          <cell r="D52">
            <v>664</v>
          </cell>
          <cell r="F52">
            <v>319</v>
          </cell>
          <cell r="H52">
            <v>989</v>
          </cell>
          <cell r="J52">
            <v>451</v>
          </cell>
          <cell r="L52">
            <v>184</v>
          </cell>
          <cell r="N52">
            <v>531</v>
          </cell>
          <cell r="P52">
            <v>9</v>
          </cell>
          <cell r="R52">
            <v>132</v>
          </cell>
        </row>
        <row r="53">
          <cell r="C53">
            <v>1364</v>
          </cell>
          <cell r="D53">
            <v>541</v>
          </cell>
          <cell r="F53">
            <v>276</v>
          </cell>
          <cell r="H53">
            <v>859</v>
          </cell>
          <cell r="J53">
            <v>358</v>
          </cell>
          <cell r="L53">
            <v>0</v>
          </cell>
          <cell r="N53">
            <v>349</v>
          </cell>
          <cell r="P53">
            <v>7</v>
          </cell>
          <cell r="R53">
            <v>85</v>
          </cell>
        </row>
        <row r="54">
          <cell r="C54">
            <v>1639</v>
          </cell>
          <cell r="D54">
            <v>573</v>
          </cell>
          <cell r="F54">
            <v>298</v>
          </cell>
          <cell r="H54">
            <v>1106</v>
          </cell>
          <cell r="J54">
            <v>465</v>
          </cell>
          <cell r="L54">
            <v>19</v>
          </cell>
          <cell r="N54">
            <v>526</v>
          </cell>
          <cell r="P54">
            <v>13</v>
          </cell>
          <cell r="R54">
            <v>81</v>
          </cell>
        </row>
        <row r="55">
          <cell r="C55">
            <v>1676</v>
          </cell>
          <cell r="D55">
            <v>423</v>
          </cell>
          <cell r="F55">
            <v>149</v>
          </cell>
          <cell r="H55">
            <v>1105</v>
          </cell>
          <cell r="J55">
            <v>570</v>
          </cell>
          <cell r="L55">
            <v>198</v>
          </cell>
          <cell r="N55">
            <v>434</v>
          </cell>
          <cell r="P55">
            <v>12</v>
          </cell>
          <cell r="R55">
            <v>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SheetLayoutView="75" zoomScalePageLayoutView="0" workbookViewId="0" topLeftCell="A1">
      <selection activeCell="K11" sqref="K11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3" width="14.75390625" style="24" customWidth="1"/>
    <col min="4" max="4" width="12.75390625" style="24" customWidth="1"/>
    <col min="5" max="5" width="15.625" style="24" customWidth="1"/>
    <col min="6" max="6" width="15.25390625" style="24" customWidth="1"/>
    <col min="7" max="7" width="17.375" style="24" customWidth="1"/>
    <col min="8" max="16384" width="9.125" style="4" customWidth="1"/>
  </cols>
  <sheetData>
    <row r="1" spans="1:7" ht="15.75">
      <c r="A1" s="246" t="s">
        <v>0</v>
      </c>
      <c r="B1" s="246"/>
      <c r="C1" s="246"/>
      <c r="D1" s="246"/>
      <c r="E1" s="246"/>
      <c r="F1" s="246"/>
      <c r="G1" s="246"/>
    </row>
    <row r="2" spans="1:7" ht="16.5" thickBot="1">
      <c r="A2" s="247" t="s">
        <v>224</v>
      </c>
      <c r="B2" s="247"/>
      <c r="C2" s="247"/>
      <c r="D2" s="247"/>
      <c r="E2" s="247"/>
      <c r="F2" s="247"/>
      <c r="G2" s="247"/>
    </row>
    <row r="3" spans="1:7" ht="16.5" thickTop="1">
      <c r="A3" s="257" t="s">
        <v>1</v>
      </c>
      <c r="B3" s="259" t="s">
        <v>2</v>
      </c>
      <c r="C3" s="248" t="s">
        <v>47</v>
      </c>
      <c r="D3" s="250" t="s">
        <v>3</v>
      </c>
      <c r="E3" s="250"/>
      <c r="F3" s="250"/>
      <c r="G3" s="251"/>
    </row>
    <row r="4" spans="1:7" ht="83.25" customHeight="1">
      <c r="A4" s="258"/>
      <c r="B4" s="260"/>
      <c r="C4" s="249"/>
      <c r="D4" s="239" t="s">
        <v>48</v>
      </c>
      <c r="E4" s="2" t="s">
        <v>49</v>
      </c>
      <c r="F4" s="239" t="s">
        <v>50</v>
      </c>
      <c r="G4" s="5" t="s">
        <v>51</v>
      </c>
    </row>
    <row r="5" spans="1:7" s="166" customFormat="1" ht="17.25" customHeight="1">
      <c r="A5" s="261" t="s">
        <v>216</v>
      </c>
      <c r="B5" s="262"/>
      <c r="C5" s="57">
        <v>4309800</v>
      </c>
      <c r="D5" s="57">
        <v>3001353</v>
      </c>
      <c r="E5" s="184">
        <f>D5/C5</f>
        <v>0.6964019212028401</v>
      </c>
      <c r="F5" s="57">
        <v>94755</v>
      </c>
      <c r="G5" s="185">
        <f>F5/C5</f>
        <v>0.02198593902269247</v>
      </c>
    </row>
    <row r="6" spans="1:7" s="10" customFormat="1" ht="29.25" customHeight="1">
      <c r="A6" s="252" t="s">
        <v>4</v>
      </c>
      <c r="B6" s="253"/>
      <c r="C6" s="193">
        <f>C7+C13+C20+C29+C31+C38+C46+C51</f>
        <v>809369</v>
      </c>
      <c r="D6" s="193">
        <f>D7+D13+D20+D29+D31+D38+D46+D51</f>
        <v>514006</v>
      </c>
      <c r="E6" s="200">
        <f>SUM(D6/C6)</f>
        <v>0.6350700360404216</v>
      </c>
      <c r="F6" s="193">
        <f>F7+F13+F20+F29+F31+F38+F46+F51</f>
        <v>37972</v>
      </c>
      <c r="G6" s="194">
        <f>F6/C6</f>
        <v>0.04691556014623738</v>
      </c>
    </row>
    <row r="7" spans="1:7" s="11" customFormat="1" ht="25.5" customHeight="1">
      <c r="A7" s="254" t="s">
        <v>182</v>
      </c>
      <c r="B7" s="255"/>
      <c r="C7" s="189">
        <f>SUM(C8:C12)</f>
        <v>25763</v>
      </c>
      <c r="D7" s="189">
        <f>SUM(D8:D12)</f>
        <v>20068</v>
      </c>
      <c r="E7" s="202">
        <f>SUM(D7/C7)</f>
        <v>0.7789465512556768</v>
      </c>
      <c r="F7" s="189">
        <f>SUM(F8:F12)</f>
        <v>176</v>
      </c>
      <c r="G7" s="197">
        <f>F7/C7</f>
        <v>0.006831502542405775</v>
      </c>
    </row>
    <row r="8" spans="1:7" ht="12.75" customHeight="1">
      <c r="A8" s="12">
        <v>1</v>
      </c>
      <c r="B8" s="13" t="s">
        <v>5</v>
      </c>
      <c r="C8" s="14">
        <v>7235</v>
      </c>
      <c r="D8" s="14">
        <v>5546</v>
      </c>
      <c r="E8" s="15">
        <f aca="true" t="shared" si="0" ref="E8:E13">SUM(D8/C8)</f>
        <v>0.7665514858327575</v>
      </c>
      <c r="F8" s="14">
        <v>52</v>
      </c>
      <c r="G8" s="16">
        <f aca="true" t="shared" si="1" ref="G8:G13">F8/C8</f>
        <v>0.00718728403593642</v>
      </c>
    </row>
    <row r="9" spans="1:7" ht="12.75" customHeight="1">
      <c r="A9" s="12">
        <v>2</v>
      </c>
      <c r="B9" s="13" t="s">
        <v>7</v>
      </c>
      <c r="C9" s="14">
        <v>5386</v>
      </c>
      <c r="D9" s="14">
        <v>4123</v>
      </c>
      <c r="E9" s="15">
        <f t="shared" si="0"/>
        <v>0.7655031563312291</v>
      </c>
      <c r="F9" s="14">
        <v>37</v>
      </c>
      <c r="G9" s="16">
        <f t="shared" si="1"/>
        <v>0.006869662086891942</v>
      </c>
    </row>
    <row r="10" spans="1:7" ht="12.75" customHeight="1">
      <c r="A10" s="12">
        <v>3</v>
      </c>
      <c r="B10" s="13" t="s">
        <v>10</v>
      </c>
      <c r="C10" s="14">
        <v>6425</v>
      </c>
      <c r="D10" s="14">
        <v>5046</v>
      </c>
      <c r="E10" s="15">
        <f t="shared" si="0"/>
        <v>0.7853696498054474</v>
      </c>
      <c r="F10" s="14">
        <v>38</v>
      </c>
      <c r="G10" s="16">
        <f t="shared" si="1"/>
        <v>0.005914396887159533</v>
      </c>
    </row>
    <row r="11" spans="1:7" ht="12.75" customHeight="1">
      <c r="A11" s="12">
        <v>4</v>
      </c>
      <c r="B11" s="13" t="s">
        <v>19</v>
      </c>
      <c r="C11" s="14">
        <v>3998</v>
      </c>
      <c r="D11" s="14">
        <v>3139</v>
      </c>
      <c r="E11" s="15">
        <f>SUM(D11/C11)</f>
        <v>0.7851425712856428</v>
      </c>
      <c r="F11" s="14">
        <v>42</v>
      </c>
      <c r="G11" s="16">
        <f>F11/C11</f>
        <v>0.010505252626313157</v>
      </c>
    </row>
    <row r="12" spans="1:7" ht="12.75" customHeight="1">
      <c r="A12" s="12">
        <v>5</v>
      </c>
      <c r="B12" s="13" t="s">
        <v>12</v>
      </c>
      <c r="C12" s="14">
        <v>2719</v>
      </c>
      <c r="D12" s="14">
        <v>2214</v>
      </c>
      <c r="E12" s="15">
        <f t="shared" si="0"/>
        <v>0.8142699521883046</v>
      </c>
      <c r="F12" s="14">
        <v>7</v>
      </c>
      <c r="G12" s="16">
        <f t="shared" si="1"/>
        <v>0.0025744759102611253</v>
      </c>
    </row>
    <row r="13" spans="1:7" ht="25.5" customHeight="1">
      <c r="A13" s="254" t="s">
        <v>183</v>
      </c>
      <c r="B13" s="256"/>
      <c r="C13" s="207">
        <f>SUM(C14:C19)</f>
        <v>31542</v>
      </c>
      <c r="D13" s="207">
        <f>SUM(D14:D19)</f>
        <v>25052</v>
      </c>
      <c r="E13" s="202">
        <f t="shared" si="0"/>
        <v>0.7942425971720246</v>
      </c>
      <c r="F13" s="207">
        <f>SUM(F14:F19)</f>
        <v>89</v>
      </c>
      <c r="G13" s="197">
        <f t="shared" si="1"/>
        <v>0.002821634645869</v>
      </c>
    </row>
    <row r="14" spans="1:7" ht="12.75" customHeight="1">
      <c r="A14" s="12">
        <v>1</v>
      </c>
      <c r="B14" s="13" t="s">
        <v>14</v>
      </c>
      <c r="C14" s="14">
        <v>3712</v>
      </c>
      <c r="D14" s="14">
        <v>2953</v>
      </c>
      <c r="E14" s="15">
        <f aca="true" t="shared" si="2" ref="E14:E20">SUM(D14/C14)</f>
        <v>0.7955280172413793</v>
      </c>
      <c r="F14" s="14">
        <v>11</v>
      </c>
      <c r="G14" s="16">
        <f aca="true" t="shared" si="3" ref="G14:G20">F14/C14</f>
        <v>0.002963362068965517</v>
      </c>
    </row>
    <row r="15" spans="1:7" ht="12.75" customHeight="1">
      <c r="A15" s="12">
        <v>2</v>
      </c>
      <c r="B15" s="17" t="s">
        <v>16</v>
      </c>
      <c r="C15" s="14">
        <v>5524</v>
      </c>
      <c r="D15" s="14">
        <v>4598</v>
      </c>
      <c r="E15" s="15">
        <f t="shared" si="2"/>
        <v>0.832367849384504</v>
      </c>
      <c r="F15" s="14">
        <v>7</v>
      </c>
      <c r="G15" s="16">
        <f t="shared" si="3"/>
        <v>0.0012671976828385228</v>
      </c>
    </row>
    <row r="16" spans="1:7" ht="13.5" customHeight="1">
      <c r="A16" s="12">
        <v>3</v>
      </c>
      <c r="B16" s="13" t="s">
        <v>17</v>
      </c>
      <c r="C16" s="14">
        <v>6388</v>
      </c>
      <c r="D16" s="14">
        <v>5134</v>
      </c>
      <c r="E16" s="15">
        <f t="shared" si="2"/>
        <v>0.8036944270507201</v>
      </c>
      <c r="F16" s="14">
        <v>17</v>
      </c>
      <c r="G16" s="16">
        <f t="shared" si="3"/>
        <v>0.0026612398246712585</v>
      </c>
    </row>
    <row r="17" spans="1:7" ht="13.5" customHeight="1">
      <c r="A17" s="12">
        <v>4</v>
      </c>
      <c r="B17" s="13" t="s">
        <v>18</v>
      </c>
      <c r="C17" s="14">
        <v>3601</v>
      </c>
      <c r="D17" s="14">
        <v>2788</v>
      </c>
      <c r="E17" s="15">
        <f t="shared" si="2"/>
        <v>0.7742293807275756</v>
      </c>
      <c r="F17" s="14">
        <v>10</v>
      </c>
      <c r="G17" s="16">
        <f t="shared" si="3"/>
        <v>0.0027770063871146904</v>
      </c>
    </row>
    <row r="18" spans="1:7" ht="13.5" customHeight="1">
      <c r="A18" s="12">
        <v>5</v>
      </c>
      <c r="B18" s="13" t="s">
        <v>24</v>
      </c>
      <c r="C18" s="14">
        <v>6360</v>
      </c>
      <c r="D18" s="14">
        <v>5082</v>
      </c>
      <c r="E18" s="15">
        <f t="shared" si="2"/>
        <v>0.7990566037735849</v>
      </c>
      <c r="F18" s="14">
        <v>20</v>
      </c>
      <c r="G18" s="16">
        <f t="shared" si="3"/>
        <v>0.0031446540880503146</v>
      </c>
    </row>
    <row r="19" spans="1:7" s="11" customFormat="1" ht="12.75" customHeight="1">
      <c r="A19" s="18">
        <v>6</v>
      </c>
      <c r="B19" s="19" t="s">
        <v>15</v>
      </c>
      <c r="C19" s="20">
        <v>5957</v>
      </c>
      <c r="D19" s="20">
        <v>4497</v>
      </c>
      <c r="E19" s="15">
        <f t="shared" si="2"/>
        <v>0.7549101896927984</v>
      </c>
      <c r="F19" s="20">
        <v>24</v>
      </c>
      <c r="G19" s="16">
        <f t="shared" si="3"/>
        <v>0.004028873594090985</v>
      </c>
    </row>
    <row r="20" spans="1:7" ht="25.5" customHeight="1">
      <c r="A20" s="254" t="s">
        <v>184</v>
      </c>
      <c r="B20" s="256"/>
      <c r="C20" s="189">
        <f>SUM(C21:C28)</f>
        <v>53140</v>
      </c>
      <c r="D20" s="189">
        <f>SUM(D21:D28)</f>
        <v>41382</v>
      </c>
      <c r="E20" s="202">
        <f t="shared" si="2"/>
        <v>0.7787354158825743</v>
      </c>
      <c r="F20" s="189">
        <f>SUM(F21:F28)</f>
        <v>434</v>
      </c>
      <c r="G20" s="197">
        <f t="shared" si="3"/>
        <v>0.008167105758374106</v>
      </c>
    </row>
    <row r="21" spans="1:7" ht="12.75" customHeight="1">
      <c r="A21" s="12">
        <v>1</v>
      </c>
      <c r="B21" s="13" t="s">
        <v>37</v>
      </c>
      <c r="C21" s="14">
        <v>2757</v>
      </c>
      <c r="D21" s="14">
        <v>2003</v>
      </c>
      <c r="E21" s="15">
        <f aca="true" t="shared" si="4" ref="E21:E27">SUM(D21/C21)</f>
        <v>0.7265143271672108</v>
      </c>
      <c r="F21" s="14">
        <v>15</v>
      </c>
      <c r="G21" s="16">
        <f aca="true" t="shared" si="5" ref="G21:G27">F21/C21</f>
        <v>0.00544069640914037</v>
      </c>
    </row>
    <row r="22" spans="1:7" ht="12.75" customHeight="1">
      <c r="A22" s="12">
        <v>2</v>
      </c>
      <c r="B22" s="13" t="s">
        <v>39</v>
      </c>
      <c r="C22" s="14">
        <v>4065</v>
      </c>
      <c r="D22" s="14">
        <v>3185</v>
      </c>
      <c r="E22" s="15">
        <f t="shared" si="4"/>
        <v>0.7835178351783518</v>
      </c>
      <c r="F22" s="14">
        <v>15</v>
      </c>
      <c r="G22" s="16">
        <f t="shared" si="5"/>
        <v>0.0036900369003690036</v>
      </c>
    </row>
    <row r="23" spans="1:7" ht="12.75" customHeight="1">
      <c r="A23" s="12">
        <v>3</v>
      </c>
      <c r="B23" s="13" t="s">
        <v>40</v>
      </c>
      <c r="C23" s="14">
        <v>2570</v>
      </c>
      <c r="D23" s="14">
        <v>2074</v>
      </c>
      <c r="E23" s="15">
        <f t="shared" si="4"/>
        <v>0.8070038910505837</v>
      </c>
      <c r="F23" s="14">
        <v>4</v>
      </c>
      <c r="G23" s="16">
        <f t="shared" si="5"/>
        <v>0.0015564202334630351</v>
      </c>
    </row>
    <row r="24" spans="1:7" ht="12.75" customHeight="1">
      <c r="A24" s="12">
        <v>4</v>
      </c>
      <c r="B24" s="13" t="s">
        <v>54</v>
      </c>
      <c r="C24" s="14">
        <v>2801</v>
      </c>
      <c r="D24" s="14">
        <v>2233</v>
      </c>
      <c r="E24" s="15">
        <f t="shared" si="4"/>
        <v>0.797215280257051</v>
      </c>
      <c r="F24" s="14">
        <v>7</v>
      </c>
      <c r="G24" s="16">
        <f t="shared" si="5"/>
        <v>0.0024991074616208496</v>
      </c>
    </row>
    <row r="25" spans="1:7" ht="12.75" customHeight="1">
      <c r="A25" s="12">
        <v>5</v>
      </c>
      <c r="B25" s="17" t="s">
        <v>43</v>
      </c>
      <c r="C25" s="14">
        <v>11093</v>
      </c>
      <c r="D25" s="14">
        <v>9148</v>
      </c>
      <c r="E25" s="15">
        <f t="shared" si="4"/>
        <v>0.82466420265032</v>
      </c>
      <c r="F25" s="14">
        <v>60</v>
      </c>
      <c r="G25" s="16">
        <f t="shared" si="5"/>
        <v>0.005408816370684215</v>
      </c>
    </row>
    <row r="26" spans="1:7" ht="12.75" customHeight="1">
      <c r="A26" s="12">
        <v>6</v>
      </c>
      <c r="B26" s="13" t="s">
        <v>44</v>
      </c>
      <c r="C26" s="14">
        <v>3168</v>
      </c>
      <c r="D26" s="14">
        <v>2527</v>
      </c>
      <c r="E26" s="15">
        <f t="shared" si="4"/>
        <v>0.7976641414141414</v>
      </c>
      <c r="F26" s="14">
        <v>9</v>
      </c>
      <c r="G26" s="16">
        <f t="shared" si="5"/>
        <v>0.002840909090909091</v>
      </c>
    </row>
    <row r="27" spans="1:7" ht="12.75" customHeight="1">
      <c r="A27" s="12">
        <v>7</v>
      </c>
      <c r="B27" s="13" t="s">
        <v>45</v>
      </c>
      <c r="C27" s="14">
        <v>2236</v>
      </c>
      <c r="D27" s="14">
        <v>1843</v>
      </c>
      <c r="E27" s="15">
        <f t="shared" si="4"/>
        <v>0.8242397137745975</v>
      </c>
      <c r="F27" s="14">
        <v>6</v>
      </c>
      <c r="G27" s="16">
        <f t="shared" si="5"/>
        <v>0.0026833631484794273</v>
      </c>
    </row>
    <row r="28" spans="1:7" s="11" customFormat="1" ht="12.75" customHeight="1">
      <c r="A28" s="18">
        <v>8</v>
      </c>
      <c r="B28" s="19" t="s">
        <v>55</v>
      </c>
      <c r="C28" s="20">
        <v>24450</v>
      </c>
      <c r="D28" s="20">
        <v>18369</v>
      </c>
      <c r="E28" s="15">
        <f>SUM(D28/C28)</f>
        <v>0.7512883435582822</v>
      </c>
      <c r="F28" s="20">
        <v>318</v>
      </c>
      <c r="G28" s="16">
        <f>F28/C28</f>
        <v>0.013006134969325154</v>
      </c>
    </row>
    <row r="29" spans="1:7" ht="25.5" customHeight="1">
      <c r="A29" s="254" t="s">
        <v>189</v>
      </c>
      <c r="B29" s="256"/>
      <c r="C29" s="189">
        <f>C30</f>
        <v>434676</v>
      </c>
      <c r="D29" s="189">
        <f>D30</f>
        <v>231545</v>
      </c>
      <c r="E29" s="202">
        <f>SUM(D29/C29)</f>
        <v>0.5326841141447883</v>
      </c>
      <c r="F29" s="189">
        <f>F30</f>
        <v>30635</v>
      </c>
      <c r="G29" s="197">
        <f>F29/C29</f>
        <v>0.07047778115193845</v>
      </c>
    </row>
    <row r="30" spans="1:7" s="11" customFormat="1" ht="12.75" customHeight="1">
      <c r="A30" s="18">
        <v>1</v>
      </c>
      <c r="B30" s="19" t="s">
        <v>155</v>
      </c>
      <c r="C30" s="20">
        <v>434676</v>
      </c>
      <c r="D30" s="20">
        <v>231545</v>
      </c>
      <c r="E30" s="15">
        <f>SUM(D30/C30)</f>
        <v>0.5326841141447883</v>
      </c>
      <c r="F30" s="20">
        <v>30635</v>
      </c>
      <c r="G30" s="16">
        <f>F30/C30</f>
        <v>0.07047778115193845</v>
      </c>
    </row>
    <row r="31" spans="1:7" ht="25.5" customHeight="1">
      <c r="A31" s="254" t="s">
        <v>185</v>
      </c>
      <c r="B31" s="256"/>
      <c r="C31" s="189">
        <f>SUM(C32:C37)</f>
        <v>92503</v>
      </c>
      <c r="D31" s="189">
        <f>SUM(D32:D37)</f>
        <v>71819</v>
      </c>
      <c r="E31" s="202">
        <f aca="true" t="shared" si="6" ref="E31:E38">SUM(D31/C31)</f>
        <v>0.7763964411965018</v>
      </c>
      <c r="F31" s="189">
        <f>SUM(F32:F37)</f>
        <v>889</v>
      </c>
      <c r="G31" s="197">
        <f aca="true" t="shared" si="7" ref="G31:G37">F31/C31</f>
        <v>0.009610499118947494</v>
      </c>
    </row>
    <row r="32" spans="1:7" ht="12.75" customHeight="1">
      <c r="A32" s="12">
        <v>1</v>
      </c>
      <c r="B32" s="13" t="s">
        <v>38</v>
      </c>
      <c r="C32" s="14">
        <v>7513</v>
      </c>
      <c r="D32" s="14">
        <v>6111</v>
      </c>
      <c r="E32" s="15">
        <f t="shared" si="6"/>
        <v>0.8133901237854386</v>
      </c>
      <c r="F32" s="14">
        <v>24</v>
      </c>
      <c r="G32" s="16">
        <f t="shared" si="7"/>
        <v>0.003194462930919739</v>
      </c>
    </row>
    <row r="33" spans="1:7" ht="12.75" customHeight="1">
      <c r="A33" s="12">
        <v>2</v>
      </c>
      <c r="B33" s="13" t="s">
        <v>27</v>
      </c>
      <c r="C33" s="14">
        <v>16636</v>
      </c>
      <c r="D33" s="14">
        <v>12796</v>
      </c>
      <c r="E33" s="15">
        <f t="shared" si="6"/>
        <v>0.7691752825198365</v>
      </c>
      <c r="F33" s="14">
        <v>165</v>
      </c>
      <c r="G33" s="16">
        <f t="shared" si="7"/>
        <v>0.009918249579225775</v>
      </c>
    </row>
    <row r="34" spans="1:7" ht="12.75" customHeight="1">
      <c r="A34" s="12">
        <v>3</v>
      </c>
      <c r="B34" s="13" t="s">
        <v>28</v>
      </c>
      <c r="C34" s="14">
        <v>14524</v>
      </c>
      <c r="D34" s="14">
        <v>11554</v>
      </c>
      <c r="E34" s="15">
        <f t="shared" si="6"/>
        <v>0.7955108785458551</v>
      </c>
      <c r="F34" s="14">
        <v>129</v>
      </c>
      <c r="G34" s="16">
        <f t="shared" si="7"/>
        <v>0.008881850729826495</v>
      </c>
    </row>
    <row r="35" spans="1:7" ht="12.75" customHeight="1">
      <c r="A35" s="12">
        <v>4</v>
      </c>
      <c r="B35" s="13" t="s">
        <v>29</v>
      </c>
      <c r="C35" s="14">
        <v>7958</v>
      </c>
      <c r="D35" s="14">
        <v>5959</v>
      </c>
      <c r="E35" s="15">
        <f t="shared" si="6"/>
        <v>0.7488062327217894</v>
      </c>
      <c r="F35" s="14">
        <v>90</v>
      </c>
      <c r="G35" s="16">
        <f t="shared" si="7"/>
        <v>0.01130937421462679</v>
      </c>
    </row>
    <row r="36" spans="1:7" ht="12.75" customHeight="1">
      <c r="A36" s="12">
        <v>5</v>
      </c>
      <c r="B36" s="13" t="s">
        <v>30</v>
      </c>
      <c r="C36" s="14">
        <v>15745</v>
      </c>
      <c r="D36" s="14">
        <v>11850</v>
      </c>
      <c r="E36" s="15">
        <f t="shared" si="6"/>
        <v>0.7526198793267704</v>
      </c>
      <c r="F36" s="14">
        <v>190</v>
      </c>
      <c r="G36" s="16">
        <f t="shared" si="7"/>
        <v>0.012067322959669736</v>
      </c>
    </row>
    <row r="37" spans="1:7" ht="12.75" customHeight="1">
      <c r="A37" s="12">
        <v>6</v>
      </c>
      <c r="B37" s="13" t="s">
        <v>35</v>
      </c>
      <c r="C37" s="14">
        <v>30127</v>
      </c>
      <c r="D37" s="14">
        <v>23549</v>
      </c>
      <c r="E37" s="15">
        <f t="shared" si="6"/>
        <v>0.7816576492846948</v>
      </c>
      <c r="F37" s="14">
        <v>291</v>
      </c>
      <c r="G37" s="16">
        <f t="shared" si="7"/>
        <v>0.009659109768646064</v>
      </c>
    </row>
    <row r="38" spans="1:7" ht="25.5" customHeight="1">
      <c r="A38" s="254" t="s">
        <v>186</v>
      </c>
      <c r="B38" s="256"/>
      <c r="C38" s="189">
        <f>SUM(C39:C45)</f>
        <v>119917</v>
      </c>
      <c r="D38" s="189">
        <f>SUM(D39:D45)</f>
        <v>85027</v>
      </c>
      <c r="E38" s="202">
        <f t="shared" si="6"/>
        <v>0.7090487587247847</v>
      </c>
      <c r="F38" s="189">
        <f>SUM(F39:F45)</f>
        <v>5380</v>
      </c>
      <c r="G38" s="197">
        <f aca="true" t="shared" si="8" ref="G38:G45">F38/C38</f>
        <v>0.044864364518792166</v>
      </c>
    </row>
    <row r="39" spans="1:7" ht="12.75" customHeight="1">
      <c r="A39" s="12">
        <v>1</v>
      </c>
      <c r="B39" s="13" t="s">
        <v>25</v>
      </c>
      <c r="C39" s="14">
        <v>12896</v>
      </c>
      <c r="D39" s="14">
        <v>9847</v>
      </c>
      <c r="E39" s="15">
        <f aca="true" t="shared" si="9" ref="E39:E46">SUM(D39/C39)</f>
        <v>0.7635700992555832</v>
      </c>
      <c r="F39" s="14">
        <v>312</v>
      </c>
      <c r="G39" s="16">
        <f t="shared" si="8"/>
        <v>0.024193548387096774</v>
      </c>
    </row>
    <row r="40" spans="1:7" ht="12.75" customHeight="1">
      <c r="A40" s="12">
        <v>2</v>
      </c>
      <c r="B40" s="13" t="s">
        <v>26</v>
      </c>
      <c r="C40" s="14">
        <v>9006</v>
      </c>
      <c r="D40" s="14">
        <v>6682</v>
      </c>
      <c r="E40" s="15">
        <f t="shared" si="9"/>
        <v>0.7419498112369531</v>
      </c>
      <c r="F40" s="14">
        <v>123</v>
      </c>
      <c r="G40" s="16">
        <f t="shared" si="8"/>
        <v>0.013657561625582945</v>
      </c>
    </row>
    <row r="41" spans="1:7" ht="12.75" customHeight="1">
      <c r="A41" s="12">
        <v>3</v>
      </c>
      <c r="B41" s="13" t="s">
        <v>31</v>
      </c>
      <c r="C41" s="14">
        <v>33370</v>
      </c>
      <c r="D41" s="14">
        <v>21476</v>
      </c>
      <c r="E41" s="15">
        <f t="shared" si="9"/>
        <v>0.6435720707222056</v>
      </c>
      <c r="F41" s="14">
        <v>3174</v>
      </c>
      <c r="G41" s="16">
        <f t="shared" si="8"/>
        <v>0.09511537308960144</v>
      </c>
    </row>
    <row r="42" spans="1:7" ht="12.75" customHeight="1">
      <c r="A42" s="12">
        <v>4</v>
      </c>
      <c r="B42" s="13" t="s">
        <v>32</v>
      </c>
      <c r="C42" s="14">
        <v>28260</v>
      </c>
      <c r="D42" s="14">
        <v>20254</v>
      </c>
      <c r="E42" s="15">
        <f t="shared" si="9"/>
        <v>0.7167020523708422</v>
      </c>
      <c r="F42" s="14">
        <v>1135</v>
      </c>
      <c r="G42" s="16">
        <f t="shared" si="8"/>
        <v>0.04016277423920736</v>
      </c>
    </row>
    <row r="43" spans="1:7" ht="13.5" customHeight="1">
      <c r="A43" s="12">
        <v>5</v>
      </c>
      <c r="B43" s="13" t="s">
        <v>33</v>
      </c>
      <c r="C43" s="14">
        <v>8745</v>
      </c>
      <c r="D43" s="14">
        <v>6635</v>
      </c>
      <c r="E43" s="15">
        <f t="shared" si="9"/>
        <v>0.7587192681532304</v>
      </c>
      <c r="F43" s="14">
        <v>53</v>
      </c>
      <c r="G43" s="16">
        <f t="shared" si="8"/>
        <v>0.006060606060606061</v>
      </c>
    </row>
    <row r="44" spans="1:7" ht="12.75">
      <c r="A44" s="12">
        <v>6</v>
      </c>
      <c r="B44" s="13" t="s">
        <v>34</v>
      </c>
      <c r="C44" s="14">
        <v>19184</v>
      </c>
      <c r="D44" s="14">
        <v>13488</v>
      </c>
      <c r="E44" s="15">
        <f t="shared" si="9"/>
        <v>0.7030859049207673</v>
      </c>
      <c r="F44" s="14">
        <v>478</v>
      </c>
      <c r="G44" s="16">
        <f t="shared" si="8"/>
        <v>0.024916597164303587</v>
      </c>
    </row>
    <row r="45" spans="1:7" ht="12.75" customHeight="1">
      <c r="A45" s="12">
        <v>7</v>
      </c>
      <c r="B45" s="13" t="s">
        <v>36</v>
      </c>
      <c r="C45" s="14">
        <v>8456</v>
      </c>
      <c r="D45" s="14">
        <v>6645</v>
      </c>
      <c r="E45" s="15">
        <f t="shared" si="9"/>
        <v>0.7858325449385052</v>
      </c>
      <c r="F45" s="14">
        <v>105</v>
      </c>
      <c r="G45" s="16">
        <f t="shared" si="8"/>
        <v>0.012417218543046357</v>
      </c>
    </row>
    <row r="46" spans="1:7" ht="25.5" customHeight="1">
      <c r="A46" s="254" t="s">
        <v>187</v>
      </c>
      <c r="B46" s="256"/>
      <c r="C46" s="189">
        <f>SUM(C47:C50)</f>
        <v>26814</v>
      </c>
      <c r="D46" s="189">
        <f>SUM(D47:D50)</f>
        <v>19908</v>
      </c>
      <c r="E46" s="202">
        <f t="shared" si="9"/>
        <v>0.7424479749384649</v>
      </c>
      <c r="F46" s="189">
        <f>SUM(F47:F50)</f>
        <v>189</v>
      </c>
      <c r="G46" s="197">
        <f aca="true" t="shared" si="10" ref="G46:G56">F46/C46</f>
        <v>0.007048556724099351</v>
      </c>
    </row>
    <row r="47" spans="1:7" ht="13.5" customHeight="1">
      <c r="A47" s="12">
        <v>1</v>
      </c>
      <c r="B47" s="13" t="s">
        <v>6</v>
      </c>
      <c r="C47" s="14">
        <v>3452</v>
      </c>
      <c r="D47" s="14">
        <v>2690</v>
      </c>
      <c r="E47" s="15">
        <f aca="true" t="shared" si="11" ref="E47:E56">SUM(D47/C47)</f>
        <v>0.7792584009269988</v>
      </c>
      <c r="F47" s="14">
        <v>16</v>
      </c>
      <c r="G47" s="16">
        <f t="shared" si="10"/>
        <v>0.004634994206257242</v>
      </c>
    </row>
    <row r="48" spans="1:7" ht="12.75" customHeight="1">
      <c r="A48" s="12">
        <v>2</v>
      </c>
      <c r="B48" s="17" t="s">
        <v>9</v>
      </c>
      <c r="C48" s="14">
        <v>7492</v>
      </c>
      <c r="D48" s="14">
        <v>5948</v>
      </c>
      <c r="E48" s="15">
        <f t="shared" si="11"/>
        <v>0.7939135077415911</v>
      </c>
      <c r="F48" s="14">
        <v>32</v>
      </c>
      <c r="G48" s="16">
        <f t="shared" si="10"/>
        <v>0.004271222637479978</v>
      </c>
    </row>
    <row r="49" spans="1:7" ht="13.5" customHeight="1">
      <c r="A49" s="12">
        <v>3</v>
      </c>
      <c r="B49" s="13" t="s">
        <v>11</v>
      </c>
      <c r="C49" s="14">
        <v>3414</v>
      </c>
      <c r="D49" s="14">
        <v>2625</v>
      </c>
      <c r="E49" s="15">
        <f t="shared" si="11"/>
        <v>0.7688927943760984</v>
      </c>
      <c r="F49" s="14">
        <v>14</v>
      </c>
      <c r="G49" s="16">
        <f t="shared" si="10"/>
        <v>0.004100761570005858</v>
      </c>
    </row>
    <row r="50" spans="1:7" s="11" customFormat="1" ht="12.75" customHeight="1">
      <c r="A50" s="18">
        <v>4</v>
      </c>
      <c r="B50" s="19" t="s">
        <v>8</v>
      </c>
      <c r="C50" s="20">
        <v>12456</v>
      </c>
      <c r="D50" s="20">
        <v>8645</v>
      </c>
      <c r="E50" s="15">
        <f t="shared" si="11"/>
        <v>0.6940430314707772</v>
      </c>
      <c r="F50" s="20">
        <v>127</v>
      </c>
      <c r="G50" s="16">
        <f t="shared" si="10"/>
        <v>0.010195889531149646</v>
      </c>
    </row>
    <row r="51" spans="1:7" ht="25.5" customHeight="1">
      <c r="A51" s="254" t="s">
        <v>188</v>
      </c>
      <c r="B51" s="256"/>
      <c r="C51" s="189">
        <f>SUM(C52:C56)</f>
        <v>25014</v>
      </c>
      <c r="D51" s="189">
        <f>SUM(D52:D56)</f>
        <v>19205</v>
      </c>
      <c r="E51" s="202">
        <f t="shared" si="11"/>
        <v>0.7677700487726873</v>
      </c>
      <c r="F51" s="189">
        <f>SUM(F52:F56)</f>
        <v>180</v>
      </c>
      <c r="G51" s="197">
        <f t="shared" si="10"/>
        <v>0.007195970256656272</v>
      </c>
    </row>
    <row r="52" spans="1:7" ht="12.75" customHeight="1">
      <c r="A52" s="12">
        <v>1</v>
      </c>
      <c r="B52" s="13" t="s">
        <v>52</v>
      </c>
      <c r="C52" s="14">
        <v>2285</v>
      </c>
      <c r="D52" s="14">
        <v>1776</v>
      </c>
      <c r="E52" s="15">
        <f t="shared" si="11"/>
        <v>0.7772428884026258</v>
      </c>
      <c r="F52" s="14">
        <v>5</v>
      </c>
      <c r="G52" s="16">
        <f t="shared" si="10"/>
        <v>0.002188183807439825</v>
      </c>
    </row>
    <row r="53" spans="1:7" ht="12.75" customHeight="1">
      <c r="A53" s="12">
        <v>2</v>
      </c>
      <c r="B53" s="17" t="s">
        <v>21</v>
      </c>
      <c r="C53" s="14">
        <v>5490</v>
      </c>
      <c r="D53" s="14">
        <v>4460</v>
      </c>
      <c r="E53" s="15">
        <f t="shared" si="11"/>
        <v>0.8123861566484517</v>
      </c>
      <c r="F53" s="14">
        <v>22</v>
      </c>
      <c r="G53" s="16">
        <f t="shared" si="10"/>
        <v>0.004007285974499089</v>
      </c>
    </row>
    <row r="54" spans="1:7" ht="12.75" customHeight="1">
      <c r="A54" s="12">
        <v>3</v>
      </c>
      <c r="B54" s="13" t="s">
        <v>22</v>
      </c>
      <c r="C54" s="14">
        <v>3965</v>
      </c>
      <c r="D54" s="14">
        <v>3026</v>
      </c>
      <c r="E54" s="15">
        <f t="shared" si="11"/>
        <v>0.7631778058007567</v>
      </c>
      <c r="F54" s="14">
        <v>16</v>
      </c>
      <c r="G54" s="16">
        <f t="shared" si="10"/>
        <v>0.00403530895334174</v>
      </c>
    </row>
    <row r="55" spans="1:7" ht="12.75" customHeight="1">
      <c r="A55" s="12">
        <v>4</v>
      </c>
      <c r="B55" s="13" t="s">
        <v>23</v>
      </c>
      <c r="C55" s="14">
        <v>4795</v>
      </c>
      <c r="D55" s="14">
        <v>3771</v>
      </c>
      <c r="E55" s="15">
        <f t="shared" si="11"/>
        <v>0.7864442127215849</v>
      </c>
      <c r="F55" s="14">
        <v>19</v>
      </c>
      <c r="G55" s="16">
        <f t="shared" si="10"/>
        <v>0.003962460896767466</v>
      </c>
    </row>
    <row r="56" spans="1:7" s="11" customFormat="1" ht="12.75" customHeight="1" thickBot="1">
      <c r="A56" s="155">
        <v>5</v>
      </c>
      <c r="B56" s="152" t="s">
        <v>53</v>
      </c>
      <c r="C56" s="154">
        <v>8479</v>
      </c>
      <c r="D56" s="154">
        <v>6172</v>
      </c>
      <c r="E56" s="22">
        <f t="shared" si="11"/>
        <v>0.727916027833471</v>
      </c>
      <c r="F56" s="154">
        <v>118</v>
      </c>
      <c r="G56" s="23">
        <f t="shared" si="10"/>
        <v>0.013916735464087747</v>
      </c>
    </row>
    <row r="57" ht="13.5" thickTop="1"/>
  </sheetData>
  <sheetProtection/>
  <mergeCells count="16">
    <mergeCell ref="A13:B13"/>
    <mergeCell ref="A3:A4"/>
    <mergeCell ref="B3:B4"/>
    <mergeCell ref="A46:B46"/>
    <mergeCell ref="A51:B51"/>
    <mergeCell ref="A38:B38"/>
    <mergeCell ref="A31:B31"/>
    <mergeCell ref="A20:B20"/>
    <mergeCell ref="A29:B29"/>
    <mergeCell ref="A5:B5"/>
    <mergeCell ref="A1:G1"/>
    <mergeCell ref="A2:G2"/>
    <mergeCell ref="C3:C4"/>
    <mergeCell ref="D3:G3"/>
    <mergeCell ref="A6:B6"/>
    <mergeCell ref="A7:B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3" width="11.375" style="24" customWidth="1"/>
    <col min="4" max="4" width="11.625" style="24" customWidth="1"/>
    <col min="5" max="5" width="11.25390625" style="24" customWidth="1"/>
    <col min="6" max="6" width="11.625" style="24" customWidth="1"/>
    <col min="7" max="7" width="12.25390625" style="24" customWidth="1"/>
    <col min="8" max="9" width="14.375" style="24" customWidth="1"/>
    <col min="10" max="16384" width="9.125" style="24" customWidth="1"/>
  </cols>
  <sheetData>
    <row r="1" spans="1:9" ht="15.75" customHeight="1">
      <c r="A1" s="246" t="s">
        <v>107</v>
      </c>
      <c r="B1" s="246"/>
      <c r="C1" s="246"/>
      <c r="D1" s="246"/>
      <c r="E1" s="246"/>
      <c r="F1" s="246"/>
      <c r="G1" s="246"/>
      <c r="H1" s="246"/>
      <c r="I1" s="246"/>
    </row>
    <row r="2" spans="1:9" ht="15.75" customHeight="1" thickBot="1">
      <c r="A2" s="275" t="s">
        <v>198</v>
      </c>
      <c r="B2" s="276"/>
      <c r="C2" s="276"/>
      <c r="D2" s="276"/>
      <c r="E2" s="276"/>
      <c r="F2" s="276"/>
      <c r="G2" s="276"/>
      <c r="H2" s="276"/>
      <c r="I2" s="276"/>
    </row>
    <row r="3" spans="1:9" ht="23.25" customHeight="1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68"/>
      <c r="H3" s="268" t="s">
        <v>103</v>
      </c>
      <c r="I3" s="272"/>
    </row>
    <row r="4" spans="1:9" ht="48" customHeight="1">
      <c r="A4" s="258"/>
      <c r="B4" s="260"/>
      <c r="C4" s="239" t="s">
        <v>160</v>
      </c>
      <c r="D4" s="239" t="s">
        <v>164</v>
      </c>
      <c r="E4" s="239" t="s">
        <v>168</v>
      </c>
      <c r="F4" s="239" t="s">
        <v>218</v>
      </c>
      <c r="G4" s="239" t="s">
        <v>227</v>
      </c>
      <c r="H4" s="2" t="s">
        <v>237</v>
      </c>
      <c r="I4" s="53" t="s">
        <v>238</v>
      </c>
    </row>
    <row r="5" spans="1:9" s="167" customFormat="1" ht="21" customHeight="1">
      <c r="A5" s="261" t="s">
        <v>216</v>
      </c>
      <c r="B5" s="262"/>
      <c r="C5" s="164">
        <v>297778</v>
      </c>
      <c r="D5" s="164">
        <v>242378</v>
      </c>
      <c r="E5" s="164">
        <v>217315</v>
      </c>
      <c r="F5" s="164">
        <v>186700</v>
      </c>
      <c r="G5" s="164">
        <v>159583</v>
      </c>
      <c r="H5" s="173">
        <f>G5-F5</f>
        <v>-27117</v>
      </c>
      <c r="I5" s="172">
        <f>H5/F5</f>
        <v>-0.14524370648098553</v>
      </c>
    </row>
    <row r="6" spans="1:9" s="54" customFormat="1" ht="28.5" customHeight="1">
      <c r="A6" s="252" t="s">
        <v>4</v>
      </c>
      <c r="B6" s="253"/>
      <c r="C6" s="193">
        <f aca="true" t="shared" si="0" ref="C6:H6">C7+C13+C20+C29+C31+C38+C46+C51</f>
        <v>38959</v>
      </c>
      <c r="D6" s="193">
        <f t="shared" si="0"/>
        <v>32831</v>
      </c>
      <c r="E6" s="193">
        <f t="shared" si="0"/>
        <v>29518</v>
      </c>
      <c r="F6" s="193">
        <f t="shared" si="0"/>
        <v>25737</v>
      </c>
      <c r="G6" s="193">
        <f t="shared" si="0"/>
        <v>23188</v>
      </c>
      <c r="H6" s="193">
        <f t="shared" si="0"/>
        <v>-2549</v>
      </c>
      <c r="I6" s="208">
        <f aca="true" t="shared" si="1" ref="I6:I20">H6/F6</f>
        <v>-0.09904029218634651</v>
      </c>
    </row>
    <row r="7" spans="1:9" s="59" customFormat="1" ht="27" customHeight="1">
      <c r="A7" s="254" t="s">
        <v>182</v>
      </c>
      <c r="B7" s="255"/>
      <c r="C7" s="207">
        <f aca="true" t="shared" si="2" ref="C7:H7">SUM(C8:C12)</f>
        <v>3556</v>
      </c>
      <c r="D7" s="207">
        <f t="shared" si="2"/>
        <v>3073</v>
      </c>
      <c r="E7" s="207">
        <f t="shared" si="2"/>
        <v>2864</v>
      </c>
      <c r="F7" s="207">
        <f t="shared" si="2"/>
        <v>2528</v>
      </c>
      <c r="G7" s="207">
        <f t="shared" si="2"/>
        <v>2828</v>
      </c>
      <c r="H7" s="207">
        <f t="shared" si="2"/>
        <v>300</v>
      </c>
      <c r="I7" s="209">
        <f t="shared" si="1"/>
        <v>0.11867088607594936</v>
      </c>
    </row>
    <row r="8" spans="1:9" ht="15" customHeight="1">
      <c r="A8" s="12">
        <v>1</v>
      </c>
      <c r="B8" s="13" t="s">
        <v>62</v>
      </c>
      <c r="C8" s="14">
        <v>721</v>
      </c>
      <c r="D8" s="14">
        <v>664</v>
      </c>
      <c r="E8" s="14">
        <v>581</v>
      </c>
      <c r="F8" s="14">
        <v>533</v>
      </c>
      <c r="G8" s="14">
        <v>731</v>
      </c>
      <c r="H8" s="57">
        <f>G8-F8</f>
        <v>198</v>
      </c>
      <c r="I8" s="111">
        <f t="shared" si="1"/>
        <v>0.3714821763602251</v>
      </c>
    </row>
    <row r="9" spans="1:9" ht="15" customHeight="1">
      <c r="A9" s="12">
        <v>2</v>
      </c>
      <c r="B9" s="13" t="s">
        <v>64</v>
      </c>
      <c r="C9" s="14">
        <v>707</v>
      </c>
      <c r="D9" s="14">
        <v>545</v>
      </c>
      <c r="E9" s="14">
        <v>594</v>
      </c>
      <c r="F9" s="14">
        <v>430</v>
      </c>
      <c r="G9" s="14">
        <v>357</v>
      </c>
      <c r="H9" s="57">
        <f>G9-F9</f>
        <v>-73</v>
      </c>
      <c r="I9" s="111">
        <f t="shared" si="1"/>
        <v>-0.1697674418604651</v>
      </c>
    </row>
    <row r="10" spans="1:9" ht="15" customHeight="1">
      <c r="A10" s="12">
        <v>3</v>
      </c>
      <c r="B10" s="13" t="s">
        <v>67</v>
      </c>
      <c r="C10" s="14">
        <v>670</v>
      </c>
      <c r="D10" s="14">
        <v>637</v>
      </c>
      <c r="E10" s="14">
        <v>560</v>
      </c>
      <c r="F10" s="14">
        <v>482</v>
      </c>
      <c r="G10" s="14">
        <v>752</v>
      </c>
      <c r="H10" s="57">
        <f>G10-F10</f>
        <v>270</v>
      </c>
      <c r="I10" s="111">
        <f t="shared" si="1"/>
        <v>0.5601659751037344</v>
      </c>
    </row>
    <row r="11" spans="1:9" ht="15" customHeight="1">
      <c r="A11" s="12">
        <v>4</v>
      </c>
      <c r="B11" s="13" t="s">
        <v>75</v>
      </c>
      <c r="C11" s="14">
        <v>748</v>
      </c>
      <c r="D11" s="14">
        <v>585</v>
      </c>
      <c r="E11" s="14">
        <v>507</v>
      </c>
      <c r="F11" s="14">
        <v>505</v>
      </c>
      <c r="G11" s="14">
        <v>431</v>
      </c>
      <c r="H11" s="57">
        <f>G11-F11</f>
        <v>-74</v>
      </c>
      <c r="I11" s="111">
        <f t="shared" si="1"/>
        <v>-0.14653465346534653</v>
      </c>
    </row>
    <row r="12" spans="1:9" ht="15" customHeight="1">
      <c r="A12" s="12">
        <v>5</v>
      </c>
      <c r="B12" s="13" t="s">
        <v>69</v>
      </c>
      <c r="C12" s="14">
        <v>710</v>
      </c>
      <c r="D12" s="14">
        <v>642</v>
      </c>
      <c r="E12" s="14">
        <v>622</v>
      </c>
      <c r="F12" s="14">
        <v>578</v>
      </c>
      <c r="G12" s="14">
        <v>557</v>
      </c>
      <c r="H12" s="57">
        <f>G12-F12</f>
        <v>-21</v>
      </c>
      <c r="I12" s="111">
        <f t="shared" si="1"/>
        <v>-0.03633217993079585</v>
      </c>
    </row>
    <row r="13" spans="1:9" s="59" customFormat="1" ht="24.75" customHeight="1">
      <c r="A13" s="254" t="s">
        <v>183</v>
      </c>
      <c r="B13" s="256"/>
      <c r="C13" s="207">
        <f aca="true" t="shared" si="3" ref="C13:H13">SUM(C14:C19)</f>
        <v>2825</v>
      </c>
      <c r="D13" s="207">
        <f t="shared" si="3"/>
        <v>2622</v>
      </c>
      <c r="E13" s="207">
        <f t="shared" si="3"/>
        <v>2312</v>
      </c>
      <c r="F13" s="207">
        <f t="shared" si="3"/>
        <v>2154</v>
      </c>
      <c r="G13" s="207">
        <f t="shared" si="3"/>
        <v>2065</v>
      </c>
      <c r="H13" s="207">
        <f t="shared" si="3"/>
        <v>-89</v>
      </c>
      <c r="I13" s="209">
        <f t="shared" si="1"/>
        <v>-0.04131847725162489</v>
      </c>
    </row>
    <row r="14" spans="1:9" ht="15" customHeight="1">
      <c r="A14" s="12">
        <v>1</v>
      </c>
      <c r="B14" s="13" t="s">
        <v>70</v>
      </c>
      <c r="C14" s="14">
        <v>578</v>
      </c>
      <c r="D14" s="14">
        <v>536</v>
      </c>
      <c r="E14" s="14">
        <v>461</v>
      </c>
      <c r="F14" s="14">
        <v>431</v>
      </c>
      <c r="G14" s="14">
        <v>467</v>
      </c>
      <c r="H14" s="57">
        <f aca="true" t="shared" si="4" ref="H14:H19">G14-F14</f>
        <v>36</v>
      </c>
      <c r="I14" s="111">
        <f t="shared" si="1"/>
        <v>0.08352668213457076</v>
      </c>
    </row>
    <row r="15" spans="1:9" ht="15" customHeight="1">
      <c r="A15" s="12">
        <v>2</v>
      </c>
      <c r="B15" s="13" t="s">
        <v>111</v>
      </c>
      <c r="C15" s="14">
        <v>515</v>
      </c>
      <c r="D15" s="14">
        <v>541</v>
      </c>
      <c r="E15" s="14">
        <v>481</v>
      </c>
      <c r="F15" s="14">
        <v>453</v>
      </c>
      <c r="G15" s="14">
        <v>596</v>
      </c>
      <c r="H15" s="57">
        <f t="shared" si="4"/>
        <v>143</v>
      </c>
      <c r="I15" s="111">
        <f t="shared" si="1"/>
        <v>0.31567328918322296</v>
      </c>
    </row>
    <row r="16" spans="1:9" ht="15" customHeight="1">
      <c r="A16" s="12">
        <v>3</v>
      </c>
      <c r="B16" s="13" t="s">
        <v>73</v>
      </c>
      <c r="C16" s="14">
        <v>380</v>
      </c>
      <c r="D16" s="14">
        <v>349</v>
      </c>
      <c r="E16" s="14">
        <v>327</v>
      </c>
      <c r="F16" s="14">
        <v>301</v>
      </c>
      <c r="G16" s="14">
        <v>256</v>
      </c>
      <c r="H16" s="57">
        <f t="shared" si="4"/>
        <v>-45</v>
      </c>
      <c r="I16" s="111">
        <f t="shared" si="1"/>
        <v>-0.14950166112956811</v>
      </c>
    </row>
    <row r="17" spans="1:9" ht="15" customHeight="1">
      <c r="A17" s="12">
        <v>4</v>
      </c>
      <c r="B17" s="13" t="s">
        <v>74</v>
      </c>
      <c r="C17" s="14">
        <v>285</v>
      </c>
      <c r="D17" s="14">
        <v>263</v>
      </c>
      <c r="E17" s="14">
        <v>266</v>
      </c>
      <c r="F17" s="14">
        <v>256</v>
      </c>
      <c r="G17" s="14">
        <v>207</v>
      </c>
      <c r="H17" s="57">
        <f t="shared" si="4"/>
        <v>-49</v>
      </c>
      <c r="I17" s="111">
        <f t="shared" si="1"/>
        <v>-0.19140625</v>
      </c>
    </row>
    <row r="18" spans="1:9" ht="15" customHeight="1">
      <c r="A18" s="12">
        <v>5</v>
      </c>
      <c r="B18" s="13" t="s">
        <v>79</v>
      </c>
      <c r="C18" s="14">
        <v>560</v>
      </c>
      <c r="D18" s="14">
        <v>451</v>
      </c>
      <c r="E18" s="14">
        <v>434</v>
      </c>
      <c r="F18" s="14">
        <v>368</v>
      </c>
      <c r="G18" s="14">
        <v>293</v>
      </c>
      <c r="H18" s="57">
        <f t="shared" si="4"/>
        <v>-75</v>
      </c>
      <c r="I18" s="111">
        <f t="shared" si="1"/>
        <v>-0.20380434782608695</v>
      </c>
    </row>
    <row r="19" spans="1:9" s="59" customFormat="1" ht="15" customHeight="1">
      <c r="A19" s="18">
        <v>6</v>
      </c>
      <c r="B19" s="241" t="s">
        <v>71</v>
      </c>
      <c r="C19" s="20">
        <v>507</v>
      </c>
      <c r="D19" s="20">
        <v>482</v>
      </c>
      <c r="E19" s="20">
        <v>343</v>
      </c>
      <c r="F19" s="20">
        <v>345</v>
      </c>
      <c r="G19" s="20">
        <v>246</v>
      </c>
      <c r="H19" s="57">
        <f t="shared" si="4"/>
        <v>-99</v>
      </c>
      <c r="I19" s="112">
        <f t="shared" si="1"/>
        <v>-0.28695652173913044</v>
      </c>
    </row>
    <row r="20" spans="1:9" s="59" customFormat="1" ht="24.75" customHeight="1">
      <c r="A20" s="254" t="s">
        <v>184</v>
      </c>
      <c r="B20" s="256"/>
      <c r="C20" s="207">
        <f aca="true" t="shared" si="5" ref="C20:H20">SUM(C21:C28)</f>
        <v>9063</v>
      </c>
      <c r="D20" s="207">
        <f t="shared" si="5"/>
        <v>7772</v>
      </c>
      <c r="E20" s="207">
        <f t="shared" si="5"/>
        <v>7447</v>
      </c>
      <c r="F20" s="207">
        <f t="shared" si="5"/>
        <v>6443</v>
      </c>
      <c r="G20" s="207">
        <f t="shared" si="5"/>
        <v>5975</v>
      </c>
      <c r="H20" s="207">
        <f t="shared" si="5"/>
        <v>-468</v>
      </c>
      <c r="I20" s="209">
        <f t="shared" si="1"/>
        <v>-0.07263697035542449</v>
      </c>
    </row>
    <row r="21" spans="1:9" ht="15" customHeight="1">
      <c r="A21" s="12">
        <v>1</v>
      </c>
      <c r="B21" s="13" t="s">
        <v>92</v>
      </c>
      <c r="C21" s="14">
        <v>175</v>
      </c>
      <c r="D21" s="14">
        <v>188</v>
      </c>
      <c r="E21" s="14">
        <v>162</v>
      </c>
      <c r="F21" s="14">
        <v>140</v>
      </c>
      <c r="G21" s="14">
        <v>139</v>
      </c>
      <c r="H21" s="57">
        <f aca="true" t="shared" si="6" ref="H21:H27">G21-F21</f>
        <v>-1</v>
      </c>
      <c r="I21" s="111">
        <f aca="true" t="shared" si="7" ref="I21:I29">H21/F21</f>
        <v>-0.007142857142857143</v>
      </c>
    </row>
    <row r="22" spans="1:9" ht="15" customHeight="1">
      <c r="A22" s="12">
        <v>2</v>
      </c>
      <c r="B22" s="13" t="s">
        <v>94</v>
      </c>
      <c r="C22" s="14">
        <v>403</v>
      </c>
      <c r="D22" s="14">
        <v>337</v>
      </c>
      <c r="E22" s="14">
        <v>327</v>
      </c>
      <c r="F22" s="14">
        <v>232</v>
      </c>
      <c r="G22" s="14">
        <v>380</v>
      </c>
      <c r="H22" s="57">
        <f t="shared" si="6"/>
        <v>148</v>
      </c>
      <c r="I22" s="111">
        <f t="shared" si="7"/>
        <v>0.6379310344827587</v>
      </c>
    </row>
    <row r="23" spans="1:9" ht="15" customHeight="1">
      <c r="A23" s="12">
        <v>3</v>
      </c>
      <c r="B23" s="13" t="s">
        <v>95</v>
      </c>
      <c r="C23" s="14">
        <v>186</v>
      </c>
      <c r="D23" s="14">
        <v>212</v>
      </c>
      <c r="E23" s="14">
        <v>165</v>
      </c>
      <c r="F23" s="14">
        <v>157</v>
      </c>
      <c r="G23" s="14">
        <v>139</v>
      </c>
      <c r="H23" s="57">
        <f t="shared" si="6"/>
        <v>-18</v>
      </c>
      <c r="I23" s="111">
        <f t="shared" si="7"/>
        <v>-0.11464968152866242</v>
      </c>
    </row>
    <row r="24" spans="1:9" ht="15" customHeight="1">
      <c r="A24" s="12">
        <v>4</v>
      </c>
      <c r="B24" s="13" t="s">
        <v>41</v>
      </c>
      <c r="C24" s="14">
        <v>899</v>
      </c>
      <c r="D24" s="14">
        <v>770</v>
      </c>
      <c r="E24" s="14">
        <v>777</v>
      </c>
      <c r="F24" s="14">
        <v>671</v>
      </c>
      <c r="G24" s="14">
        <v>611</v>
      </c>
      <c r="H24" s="57">
        <f t="shared" si="6"/>
        <v>-60</v>
      </c>
      <c r="I24" s="111">
        <f t="shared" si="7"/>
        <v>-0.08941877794336811</v>
      </c>
    </row>
    <row r="25" spans="1:9" ht="15" customHeight="1">
      <c r="A25" s="12">
        <v>5</v>
      </c>
      <c r="B25" s="13" t="s">
        <v>113</v>
      </c>
      <c r="C25" s="14">
        <v>2714</v>
      </c>
      <c r="D25" s="14">
        <v>2371</v>
      </c>
      <c r="E25" s="14">
        <v>2291</v>
      </c>
      <c r="F25" s="14">
        <v>1986</v>
      </c>
      <c r="G25" s="14">
        <v>1763</v>
      </c>
      <c r="H25" s="57">
        <f t="shared" si="6"/>
        <v>-223</v>
      </c>
      <c r="I25" s="111">
        <f t="shared" si="7"/>
        <v>-0.11228600201409869</v>
      </c>
    </row>
    <row r="26" spans="1:9" ht="15" customHeight="1">
      <c r="A26" s="12">
        <v>6</v>
      </c>
      <c r="B26" s="13" t="s">
        <v>98</v>
      </c>
      <c r="C26" s="14">
        <v>957</v>
      </c>
      <c r="D26" s="14">
        <v>781</v>
      </c>
      <c r="E26" s="14">
        <v>772</v>
      </c>
      <c r="F26" s="14">
        <v>756</v>
      </c>
      <c r="G26" s="14">
        <v>737</v>
      </c>
      <c r="H26" s="57">
        <f t="shared" si="6"/>
        <v>-19</v>
      </c>
      <c r="I26" s="111">
        <f t="shared" si="7"/>
        <v>-0.02513227513227513</v>
      </c>
    </row>
    <row r="27" spans="1:9" ht="15" customHeight="1">
      <c r="A27" s="12">
        <v>7</v>
      </c>
      <c r="B27" s="13" t="s">
        <v>99</v>
      </c>
      <c r="C27" s="14">
        <v>419</v>
      </c>
      <c r="D27" s="14">
        <v>349</v>
      </c>
      <c r="E27" s="14">
        <v>367</v>
      </c>
      <c r="F27" s="14">
        <v>333</v>
      </c>
      <c r="G27" s="14">
        <v>266</v>
      </c>
      <c r="H27" s="57">
        <f t="shared" si="6"/>
        <v>-67</v>
      </c>
      <c r="I27" s="111">
        <f t="shared" si="7"/>
        <v>-0.2012012012012012</v>
      </c>
    </row>
    <row r="28" spans="1:9" s="59" customFormat="1" ht="15" customHeight="1">
      <c r="A28" s="18">
        <v>8</v>
      </c>
      <c r="B28" s="241" t="s">
        <v>42</v>
      </c>
      <c r="C28" s="20">
        <v>3310</v>
      </c>
      <c r="D28" s="20">
        <v>2764</v>
      </c>
      <c r="E28" s="20">
        <v>2586</v>
      </c>
      <c r="F28" s="20">
        <v>2168</v>
      </c>
      <c r="G28" s="20">
        <v>1940</v>
      </c>
      <c r="H28" s="57">
        <f>G28-F28</f>
        <v>-228</v>
      </c>
      <c r="I28" s="112">
        <f>H28/F28</f>
        <v>-0.10516605166051661</v>
      </c>
    </row>
    <row r="29" spans="1:10" s="59" customFormat="1" ht="25.5" customHeight="1">
      <c r="A29" s="254" t="s">
        <v>189</v>
      </c>
      <c r="B29" s="256"/>
      <c r="C29" s="198">
        <f aca="true" t="shared" si="8" ref="C29:H29">C30</f>
        <v>7982</v>
      </c>
      <c r="D29" s="198">
        <f t="shared" si="8"/>
        <v>6474</v>
      </c>
      <c r="E29" s="198">
        <f t="shared" si="8"/>
        <v>5374</v>
      </c>
      <c r="F29" s="198">
        <f t="shared" si="8"/>
        <v>4695</v>
      </c>
      <c r="G29" s="198">
        <f t="shared" si="8"/>
        <v>3872</v>
      </c>
      <c r="H29" s="198">
        <f t="shared" si="8"/>
        <v>-823</v>
      </c>
      <c r="I29" s="209">
        <f t="shared" si="7"/>
        <v>-0.17529286474973377</v>
      </c>
      <c r="J29" s="113"/>
    </row>
    <row r="30" spans="1:9" s="59" customFormat="1" ht="15" customHeight="1">
      <c r="A30" s="18">
        <v>1</v>
      </c>
      <c r="B30" s="241" t="s">
        <v>155</v>
      </c>
      <c r="C30" s="20">
        <v>7982</v>
      </c>
      <c r="D30" s="20">
        <v>6474</v>
      </c>
      <c r="E30" s="20">
        <v>5374</v>
      </c>
      <c r="F30" s="20">
        <v>4695</v>
      </c>
      <c r="G30" s="20">
        <v>3872</v>
      </c>
      <c r="H30" s="6">
        <f>G30-F30</f>
        <v>-823</v>
      </c>
      <c r="I30" s="112">
        <f>H30/F30</f>
        <v>-0.17529286474973377</v>
      </c>
    </row>
    <row r="31" spans="1:9" s="59" customFormat="1" ht="24" customHeight="1">
      <c r="A31" s="254" t="s">
        <v>185</v>
      </c>
      <c r="B31" s="256"/>
      <c r="C31" s="207">
        <f aca="true" t="shared" si="9" ref="C31:H31">SUM(C32:C37)</f>
        <v>5552</v>
      </c>
      <c r="D31" s="207">
        <f t="shared" si="9"/>
        <v>4441</v>
      </c>
      <c r="E31" s="207">
        <f t="shared" si="9"/>
        <v>3929</v>
      </c>
      <c r="F31" s="207">
        <f t="shared" si="9"/>
        <v>3321</v>
      </c>
      <c r="G31" s="207">
        <f t="shared" si="9"/>
        <v>2771</v>
      </c>
      <c r="H31" s="207">
        <f t="shared" si="9"/>
        <v>-550</v>
      </c>
      <c r="I31" s="209">
        <f>H31/F31</f>
        <v>-0.1656127672387835</v>
      </c>
    </row>
    <row r="32" spans="1:9" ht="15" customHeight="1">
      <c r="A32" s="12">
        <v>1</v>
      </c>
      <c r="B32" s="13" t="s">
        <v>93</v>
      </c>
      <c r="C32" s="14">
        <v>712</v>
      </c>
      <c r="D32" s="14">
        <v>648</v>
      </c>
      <c r="E32" s="14">
        <v>534</v>
      </c>
      <c r="F32" s="14">
        <v>528</v>
      </c>
      <c r="G32" s="14">
        <v>437</v>
      </c>
      <c r="H32" s="57">
        <f aca="true" t="shared" si="10" ref="H32:H37">G32-F32</f>
        <v>-91</v>
      </c>
      <c r="I32" s="111">
        <f aca="true" t="shared" si="11" ref="I32:I38">H32/F32</f>
        <v>-0.17234848484848486</v>
      </c>
    </row>
    <row r="33" spans="1:9" ht="15" customHeight="1">
      <c r="A33" s="12">
        <v>2</v>
      </c>
      <c r="B33" s="13" t="s">
        <v>82</v>
      </c>
      <c r="C33" s="14">
        <v>753</v>
      </c>
      <c r="D33" s="14">
        <v>575</v>
      </c>
      <c r="E33" s="14">
        <v>505</v>
      </c>
      <c r="F33" s="14">
        <v>408</v>
      </c>
      <c r="G33" s="14">
        <v>360</v>
      </c>
      <c r="H33" s="57">
        <f t="shared" si="10"/>
        <v>-48</v>
      </c>
      <c r="I33" s="111">
        <f t="shared" si="11"/>
        <v>-0.11764705882352941</v>
      </c>
    </row>
    <row r="34" spans="1:9" ht="15" customHeight="1">
      <c r="A34" s="12">
        <v>3</v>
      </c>
      <c r="B34" s="13" t="s">
        <v>83</v>
      </c>
      <c r="C34" s="14">
        <v>972</v>
      </c>
      <c r="D34" s="14">
        <v>766</v>
      </c>
      <c r="E34" s="14">
        <v>695</v>
      </c>
      <c r="F34" s="14">
        <v>521</v>
      </c>
      <c r="G34" s="14">
        <v>399</v>
      </c>
      <c r="H34" s="57">
        <f t="shared" si="10"/>
        <v>-122</v>
      </c>
      <c r="I34" s="111">
        <f t="shared" si="11"/>
        <v>-0.23416506717850288</v>
      </c>
    </row>
    <row r="35" spans="1:9" ht="15" customHeight="1">
      <c r="A35" s="12">
        <v>4</v>
      </c>
      <c r="B35" s="13" t="s">
        <v>84</v>
      </c>
      <c r="C35" s="14">
        <v>522</v>
      </c>
      <c r="D35" s="14">
        <v>422</v>
      </c>
      <c r="E35" s="14">
        <v>358</v>
      </c>
      <c r="F35" s="14">
        <v>301</v>
      </c>
      <c r="G35" s="14">
        <v>277</v>
      </c>
      <c r="H35" s="57">
        <f t="shared" si="10"/>
        <v>-24</v>
      </c>
      <c r="I35" s="111">
        <f t="shared" si="11"/>
        <v>-0.07973421926910298</v>
      </c>
    </row>
    <row r="36" spans="1:9" ht="15" customHeight="1">
      <c r="A36" s="12">
        <v>5</v>
      </c>
      <c r="B36" s="13" t="s">
        <v>85</v>
      </c>
      <c r="C36" s="14">
        <v>773</v>
      </c>
      <c r="D36" s="14">
        <v>633</v>
      </c>
      <c r="E36" s="14">
        <v>576</v>
      </c>
      <c r="F36" s="14">
        <v>453</v>
      </c>
      <c r="G36" s="14">
        <v>385</v>
      </c>
      <c r="H36" s="57">
        <f t="shared" si="10"/>
        <v>-68</v>
      </c>
      <c r="I36" s="111">
        <f t="shared" si="11"/>
        <v>-0.15011037527593818</v>
      </c>
    </row>
    <row r="37" spans="1:9" ht="15" customHeight="1">
      <c r="A37" s="12">
        <v>6</v>
      </c>
      <c r="B37" s="13" t="s">
        <v>90</v>
      </c>
      <c r="C37" s="14">
        <v>1820</v>
      </c>
      <c r="D37" s="14">
        <v>1397</v>
      </c>
      <c r="E37" s="14">
        <v>1261</v>
      </c>
      <c r="F37" s="14">
        <v>1110</v>
      </c>
      <c r="G37" s="14">
        <v>913</v>
      </c>
      <c r="H37" s="57">
        <f t="shared" si="10"/>
        <v>-197</v>
      </c>
      <c r="I37" s="111">
        <f t="shared" si="11"/>
        <v>-0.17747747747747747</v>
      </c>
    </row>
    <row r="38" spans="1:9" s="59" customFormat="1" ht="24" customHeight="1">
      <c r="A38" s="254" t="s">
        <v>186</v>
      </c>
      <c r="B38" s="256"/>
      <c r="C38" s="189">
        <f aca="true" t="shared" si="12" ref="C38:H38">SUM(C39:C45)</f>
        <v>4408</v>
      </c>
      <c r="D38" s="189">
        <f t="shared" si="12"/>
        <v>3624</v>
      </c>
      <c r="E38" s="189">
        <f t="shared" si="12"/>
        <v>3210</v>
      </c>
      <c r="F38" s="189">
        <f t="shared" si="12"/>
        <v>2769</v>
      </c>
      <c r="G38" s="189">
        <f t="shared" si="12"/>
        <v>2422</v>
      </c>
      <c r="H38" s="207">
        <f t="shared" si="12"/>
        <v>-347</v>
      </c>
      <c r="I38" s="209">
        <f t="shared" si="11"/>
        <v>-0.12531599855543518</v>
      </c>
    </row>
    <row r="39" spans="1:9" ht="15" customHeight="1">
      <c r="A39" s="12">
        <v>1</v>
      </c>
      <c r="B39" s="13" t="s">
        <v>80</v>
      </c>
      <c r="C39" s="14">
        <v>521</v>
      </c>
      <c r="D39" s="14">
        <v>441</v>
      </c>
      <c r="E39" s="14">
        <v>342</v>
      </c>
      <c r="F39" s="14">
        <v>279</v>
      </c>
      <c r="G39" s="14">
        <v>249</v>
      </c>
      <c r="H39" s="57">
        <f aca="true" t="shared" si="13" ref="H39:H45">G39-F39</f>
        <v>-30</v>
      </c>
      <c r="I39" s="111">
        <f aca="true" t="shared" si="14" ref="I39:I46">H39/F39</f>
        <v>-0.10752688172043011</v>
      </c>
    </row>
    <row r="40" spans="1:9" ht="15" customHeight="1">
      <c r="A40" s="12">
        <v>2</v>
      </c>
      <c r="B40" s="13" t="s">
        <v>81</v>
      </c>
      <c r="C40" s="14">
        <v>431</v>
      </c>
      <c r="D40" s="14">
        <v>389</v>
      </c>
      <c r="E40" s="14">
        <v>299</v>
      </c>
      <c r="F40" s="14">
        <v>249</v>
      </c>
      <c r="G40" s="14">
        <v>195</v>
      </c>
      <c r="H40" s="57">
        <f t="shared" si="13"/>
        <v>-54</v>
      </c>
      <c r="I40" s="111">
        <f t="shared" si="14"/>
        <v>-0.21686746987951808</v>
      </c>
    </row>
    <row r="41" spans="1:9" ht="15" customHeight="1">
      <c r="A41" s="12">
        <v>3</v>
      </c>
      <c r="B41" s="13" t="s">
        <v>86</v>
      </c>
      <c r="C41" s="14">
        <v>946</v>
      </c>
      <c r="D41" s="14">
        <v>820</v>
      </c>
      <c r="E41" s="14">
        <v>785</v>
      </c>
      <c r="F41" s="14">
        <v>650</v>
      </c>
      <c r="G41" s="14">
        <v>539</v>
      </c>
      <c r="H41" s="57">
        <f t="shared" si="13"/>
        <v>-111</v>
      </c>
      <c r="I41" s="111">
        <f t="shared" si="14"/>
        <v>-0.17076923076923076</v>
      </c>
    </row>
    <row r="42" spans="1:9" ht="15" customHeight="1">
      <c r="A42" s="12">
        <v>4</v>
      </c>
      <c r="B42" s="13" t="s">
        <v>87</v>
      </c>
      <c r="C42" s="14">
        <v>883</v>
      </c>
      <c r="D42" s="14">
        <v>691</v>
      </c>
      <c r="E42" s="14">
        <v>645</v>
      </c>
      <c r="F42" s="14">
        <v>514</v>
      </c>
      <c r="G42" s="14">
        <v>426</v>
      </c>
      <c r="H42" s="57">
        <f t="shared" si="13"/>
        <v>-88</v>
      </c>
      <c r="I42" s="111">
        <f t="shared" si="14"/>
        <v>-0.17120622568093385</v>
      </c>
    </row>
    <row r="43" spans="1:9" ht="15" customHeight="1">
      <c r="A43" s="12">
        <v>5</v>
      </c>
      <c r="B43" s="13" t="s">
        <v>88</v>
      </c>
      <c r="C43" s="14">
        <v>530</v>
      </c>
      <c r="D43" s="14">
        <v>404</v>
      </c>
      <c r="E43" s="14">
        <v>392</v>
      </c>
      <c r="F43" s="14">
        <v>381</v>
      </c>
      <c r="G43" s="14">
        <v>292</v>
      </c>
      <c r="H43" s="57">
        <f t="shared" si="13"/>
        <v>-89</v>
      </c>
      <c r="I43" s="111">
        <f t="shared" si="14"/>
        <v>-0.2335958005249344</v>
      </c>
    </row>
    <row r="44" spans="1:9" ht="15" customHeight="1">
      <c r="A44" s="12">
        <v>6</v>
      </c>
      <c r="B44" s="13" t="s">
        <v>89</v>
      </c>
      <c r="C44" s="14">
        <v>533</v>
      </c>
      <c r="D44" s="14">
        <v>441</v>
      </c>
      <c r="E44" s="14">
        <v>352</v>
      </c>
      <c r="F44" s="14">
        <v>323</v>
      </c>
      <c r="G44" s="14">
        <v>267</v>
      </c>
      <c r="H44" s="57">
        <f t="shared" si="13"/>
        <v>-56</v>
      </c>
      <c r="I44" s="111">
        <f t="shared" si="14"/>
        <v>-0.17337461300309598</v>
      </c>
    </row>
    <row r="45" spans="1:9" ht="15" customHeight="1">
      <c r="A45" s="12">
        <v>7</v>
      </c>
      <c r="B45" s="13" t="s">
        <v>91</v>
      </c>
      <c r="C45" s="14">
        <v>564</v>
      </c>
      <c r="D45" s="14">
        <v>438</v>
      </c>
      <c r="E45" s="14">
        <v>395</v>
      </c>
      <c r="F45" s="14">
        <v>373</v>
      </c>
      <c r="G45" s="14">
        <v>454</v>
      </c>
      <c r="H45" s="57">
        <f t="shared" si="13"/>
        <v>81</v>
      </c>
      <c r="I45" s="111">
        <f t="shared" si="14"/>
        <v>0.21715817694369974</v>
      </c>
    </row>
    <row r="46" spans="1:9" s="59" customFormat="1" ht="24" customHeight="1">
      <c r="A46" s="254" t="s">
        <v>187</v>
      </c>
      <c r="B46" s="256"/>
      <c r="C46" s="189">
        <f aca="true" t="shared" si="15" ref="C46:H46">SUM(C47:C50)</f>
        <v>3742</v>
      </c>
      <c r="D46" s="189">
        <f t="shared" si="15"/>
        <v>3241</v>
      </c>
      <c r="E46" s="189">
        <f t="shared" si="15"/>
        <v>2978</v>
      </c>
      <c r="F46" s="189">
        <f t="shared" si="15"/>
        <v>2640</v>
      </c>
      <c r="G46" s="189">
        <f t="shared" si="15"/>
        <v>2217</v>
      </c>
      <c r="H46" s="189">
        <f t="shared" si="15"/>
        <v>-423</v>
      </c>
      <c r="I46" s="209">
        <f t="shared" si="14"/>
        <v>-0.16022727272727272</v>
      </c>
    </row>
    <row r="47" spans="1:9" ht="15" customHeight="1">
      <c r="A47" s="12">
        <v>1</v>
      </c>
      <c r="B47" s="13" t="s">
        <v>63</v>
      </c>
      <c r="C47" s="14">
        <v>682</v>
      </c>
      <c r="D47" s="14">
        <v>618</v>
      </c>
      <c r="E47" s="14">
        <v>562</v>
      </c>
      <c r="F47" s="14">
        <v>641</v>
      </c>
      <c r="G47" s="14">
        <v>452</v>
      </c>
      <c r="H47" s="57">
        <f>G47-F47</f>
        <v>-189</v>
      </c>
      <c r="I47" s="111">
        <f aca="true" t="shared" si="16" ref="I47:I56">H47/F47</f>
        <v>-0.2948517940717629</v>
      </c>
    </row>
    <row r="48" spans="1:9" ht="15" customHeight="1">
      <c r="A48" s="12">
        <v>2</v>
      </c>
      <c r="B48" s="13" t="s">
        <v>110</v>
      </c>
      <c r="C48" s="14">
        <v>1424</v>
      </c>
      <c r="D48" s="14">
        <v>1170</v>
      </c>
      <c r="E48" s="14">
        <v>1073</v>
      </c>
      <c r="F48" s="14">
        <v>936</v>
      </c>
      <c r="G48" s="14">
        <v>801</v>
      </c>
      <c r="H48" s="57">
        <f>G48-F48</f>
        <v>-135</v>
      </c>
      <c r="I48" s="111">
        <f t="shared" si="16"/>
        <v>-0.14423076923076922</v>
      </c>
    </row>
    <row r="49" spans="1:9" ht="15" customHeight="1">
      <c r="A49" s="12">
        <v>3</v>
      </c>
      <c r="B49" s="13" t="s">
        <v>68</v>
      </c>
      <c r="C49" s="14">
        <v>727</v>
      </c>
      <c r="D49" s="14">
        <v>657</v>
      </c>
      <c r="E49" s="14">
        <v>593</v>
      </c>
      <c r="F49" s="14">
        <v>514</v>
      </c>
      <c r="G49" s="14">
        <v>454</v>
      </c>
      <c r="H49" s="57">
        <f>G49-F49</f>
        <v>-60</v>
      </c>
      <c r="I49" s="111">
        <f t="shared" si="16"/>
        <v>-0.11673151750972763</v>
      </c>
    </row>
    <row r="50" spans="1:9" s="59" customFormat="1" ht="15" customHeight="1">
      <c r="A50" s="18">
        <v>4</v>
      </c>
      <c r="B50" s="241" t="s">
        <v>65</v>
      </c>
      <c r="C50" s="20">
        <v>909</v>
      </c>
      <c r="D50" s="20">
        <v>796</v>
      </c>
      <c r="E50" s="20">
        <v>750</v>
      </c>
      <c r="F50" s="20">
        <v>549</v>
      </c>
      <c r="G50" s="20">
        <v>510</v>
      </c>
      <c r="H50" s="57">
        <f>G50-F50</f>
        <v>-39</v>
      </c>
      <c r="I50" s="112">
        <f t="shared" si="16"/>
        <v>-0.07103825136612021</v>
      </c>
    </row>
    <row r="51" spans="1:9" s="59" customFormat="1" ht="24" customHeight="1">
      <c r="A51" s="254" t="s">
        <v>188</v>
      </c>
      <c r="B51" s="256"/>
      <c r="C51" s="189">
        <f aca="true" t="shared" si="17" ref="C51:H51">SUM(C52:C56)</f>
        <v>1831</v>
      </c>
      <c r="D51" s="189">
        <f t="shared" si="17"/>
        <v>1584</v>
      </c>
      <c r="E51" s="189">
        <f t="shared" si="17"/>
        <v>1404</v>
      </c>
      <c r="F51" s="189">
        <f t="shared" si="17"/>
        <v>1187</v>
      </c>
      <c r="G51" s="189">
        <f t="shared" si="17"/>
        <v>1038</v>
      </c>
      <c r="H51" s="189">
        <f t="shared" si="17"/>
        <v>-149</v>
      </c>
      <c r="I51" s="209">
        <f t="shared" si="16"/>
        <v>-0.12552653748946924</v>
      </c>
    </row>
    <row r="52" spans="1:9" ht="15" customHeight="1">
      <c r="A52" s="12">
        <v>1</v>
      </c>
      <c r="B52" s="13" t="s">
        <v>13</v>
      </c>
      <c r="C52" s="14">
        <v>179</v>
      </c>
      <c r="D52" s="14">
        <v>159</v>
      </c>
      <c r="E52" s="14">
        <v>169</v>
      </c>
      <c r="F52" s="14">
        <v>129</v>
      </c>
      <c r="G52" s="14">
        <v>80</v>
      </c>
      <c r="H52" s="57">
        <f>G52-F52</f>
        <v>-49</v>
      </c>
      <c r="I52" s="111">
        <f t="shared" si="16"/>
        <v>-0.3798449612403101</v>
      </c>
    </row>
    <row r="53" spans="1:9" ht="15" customHeight="1">
      <c r="A53" s="12">
        <v>2</v>
      </c>
      <c r="B53" s="13" t="s">
        <v>112</v>
      </c>
      <c r="C53" s="14">
        <v>424</v>
      </c>
      <c r="D53" s="14">
        <v>383</v>
      </c>
      <c r="E53" s="14">
        <v>328</v>
      </c>
      <c r="F53" s="14">
        <v>310</v>
      </c>
      <c r="G53" s="14">
        <v>276</v>
      </c>
      <c r="H53" s="57">
        <f>G53-F53</f>
        <v>-34</v>
      </c>
      <c r="I53" s="111">
        <f t="shared" si="16"/>
        <v>-0.10967741935483871</v>
      </c>
    </row>
    <row r="54" spans="1:9" ht="15" customHeight="1">
      <c r="A54" s="12">
        <v>3</v>
      </c>
      <c r="B54" s="13" t="s">
        <v>77</v>
      </c>
      <c r="C54" s="14">
        <v>305</v>
      </c>
      <c r="D54" s="14">
        <v>268</v>
      </c>
      <c r="E54" s="14">
        <v>221</v>
      </c>
      <c r="F54" s="14">
        <v>189</v>
      </c>
      <c r="G54" s="14">
        <v>157</v>
      </c>
      <c r="H54" s="57">
        <f>G54-F54</f>
        <v>-32</v>
      </c>
      <c r="I54" s="111">
        <f t="shared" si="16"/>
        <v>-0.1693121693121693</v>
      </c>
    </row>
    <row r="55" spans="1:9" ht="15" customHeight="1">
      <c r="A55" s="12">
        <v>4</v>
      </c>
      <c r="B55" s="13" t="s">
        <v>78</v>
      </c>
      <c r="C55" s="14">
        <v>414</v>
      </c>
      <c r="D55" s="14">
        <v>373</v>
      </c>
      <c r="E55" s="14">
        <v>320</v>
      </c>
      <c r="F55" s="14">
        <v>252</v>
      </c>
      <c r="G55" s="14">
        <v>240</v>
      </c>
      <c r="H55" s="57">
        <f>G55-F55</f>
        <v>-12</v>
      </c>
      <c r="I55" s="111">
        <f t="shared" si="16"/>
        <v>-0.047619047619047616</v>
      </c>
    </row>
    <row r="56" spans="1:9" s="59" customFormat="1" ht="15" customHeight="1" thickBot="1">
      <c r="A56" s="155">
        <v>5</v>
      </c>
      <c r="B56" s="158" t="s">
        <v>20</v>
      </c>
      <c r="C56" s="154">
        <v>509</v>
      </c>
      <c r="D56" s="154">
        <v>401</v>
      </c>
      <c r="E56" s="154">
        <v>366</v>
      </c>
      <c r="F56" s="154">
        <v>307</v>
      </c>
      <c r="G56" s="154">
        <v>285</v>
      </c>
      <c r="H56" s="60">
        <f>G56-F56</f>
        <v>-22</v>
      </c>
      <c r="I56" s="159">
        <f t="shared" si="16"/>
        <v>-0.07166123778501629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65"/>
    </row>
    <row r="60" spans="2:9" ht="12.75">
      <c r="B60" s="63"/>
      <c r="C60" s="65"/>
      <c r="D60" s="65"/>
      <c r="E60" s="65"/>
      <c r="F60" s="65"/>
      <c r="G60" s="65"/>
      <c r="H60" s="65"/>
      <c r="I60" s="65"/>
    </row>
  </sheetData>
  <sheetProtection/>
  <mergeCells count="16">
    <mergeCell ref="A5:B5"/>
    <mergeCell ref="A46:B46"/>
    <mergeCell ref="A51:B51"/>
    <mergeCell ref="A38:B38"/>
    <mergeCell ref="A31:B31"/>
    <mergeCell ref="A20:B20"/>
    <mergeCell ref="A6:B6"/>
    <mergeCell ref="A7:B7"/>
    <mergeCell ref="A29:B29"/>
    <mergeCell ref="A13:B13"/>
    <mergeCell ref="A1:I1"/>
    <mergeCell ref="A2:I2"/>
    <mergeCell ref="A3:A4"/>
    <mergeCell ref="H3:I3"/>
    <mergeCell ref="B3:B4"/>
    <mergeCell ref="C3:G3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4" width="12.125" style="24" customWidth="1"/>
    <col min="5" max="5" width="12.25390625" style="24" customWidth="1"/>
    <col min="6" max="8" width="12.125" style="24" customWidth="1"/>
    <col min="9" max="9" width="11.00390625" style="24" customWidth="1"/>
    <col min="10" max="16384" width="9.125" style="24" customWidth="1"/>
  </cols>
  <sheetData>
    <row r="1" spans="1:9" ht="15.75" customHeight="1">
      <c r="A1" s="246" t="s">
        <v>108</v>
      </c>
      <c r="B1" s="246"/>
      <c r="C1" s="246"/>
      <c r="D1" s="246"/>
      <c r="E1" s="246"/>
      <c r="F1" s="246"/>
      <c r="G1" s="246"/>
      <c r="H1" s="246"/>
      <c r="I1" s="246"/>
    </row>
    <row r="2" spans="1:9" ht="21" customHeight="1" thickBot="1">
      <c r="A2" s="275" t="s">
        <v>199</v>
      </c>
      <c r="B2" s="276"/>
      <c r="C2" s="276"/>
      <c r="D2" s="276"/>
      <c r="E2" s="276"/>
      <c r="F2" s="276"/>
      <c r="G2" s="276"/>
      <c r="H2" s="276"/>
      <c r="I2" s="276"/>
    </row>
    <row r="3" spans="1:9" ht="14.25" customHeight="1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68"/>
      <c r="H3" s="268" t="s">
        <v>103</v>
      </c>
      <c r="I3" s="272"/>
    </row>
    <row r="4" spans="1:9" ht="36">
      <c r="A4" s="258"/>
      <c r="B4" s="260"/>
      <c r="C4" s="239" t="s">
        <v>162</v>
      </c>
      <c r="D4" s="239" t="s">
        <v>166</v>
      </c>
      <c r="E4" s="239" t="s">
        <v>170</v>
      </c>
      <c r="F4" s="239" t="s">
        <v>220</v>
      </c>
      <c r="G4" s="239" t="s">
        <v>230</v>
      </c>
      <c r="H4" s="2" t="s">
        <v>239</v>
      </c>
      <c r="I4" s="53" t="s">
        <v>231</v>
      </c>
    </row>
    <row r="5" spans="1:9" s="167" customFormat="1" ht="15">
      <c r="A5" s="261" t="s">
        <v>216</v>
      </c>
      <c r="B5" s="262"/>
      <c r="C5" s="164">
        <v>617705</v>
      </c>
      <c r="D5" s="164">
        <v>508672</v>
      </c>
      <c r="E5" s="164">
        <v>472682</v>
      </c>
      <c r="F5" s="164">
        <v>412259</v>
      </c>
      <c r="G5" s="164">
        <v>365961</v>
      </c>
      <c r="H5" s="173">
        <f>G5-F5</f>
        <v>-46298</v>
      </c>
      <c r="I5" s="96">
        <f>H5/F5</f>
        <v>-0.11230318804440897</v>
      </c>
    </row>
    <row r="6" spans="1:9" ht="27.75" customHeight="1">
      <c r="A6" s="252" t="s">
        <v>4</v>
      </c>
      <c r="B6" s="253"/>
      <c r="C6" s="193">
        <f aca="true" t="shared" si="0" ref="C6:H6">C7+C13+C20+C29+C31+C38+C46+C51</f>
        <v>75403</v>
      </c>
      <c r="D6" s="193">
        <f t="shared" si="0"/>
        <v>62625</v>
      </c>
      <c r="E6" s="193">
        <f t="shared" si="0"/>
        <v>57450</v>
      </c>
      <c r="F6" s="193">
        <f t="shared" si="0"/>
        <v>51404</v>
      </c>
      <c r="G6" s="193">
        <f t="shared" si="0"/>
        <v>45535</v>
      </c>
      <c r="H6" s="193">
        <f t="shared" si="0"/>
        <v>-5869</v>
      </c>
      <c r="I6" s="194">
        <f>H6/F6</f>
        <v>-0.11417399424169325</v>
      </c>
    </row>
    <row r="7" spans="1:9" s="59" customFormat="1" ht="27" customHeight="1">
      <c r="A7" s="254" t="s">
        <v>182</v>
      </c>
      <c r="B7" s="255"/>
      <c r="C7" s="207">
        <f aca="true" t="shared" si="1" ref="C7:H7">SUM(C8:C12)</f>
        <v>6941</v>
      </c>
      <c r="D7" s="207">
        <f t="shared" si="1"/>
        <v>6102</v>
      </c>
      <c r="E7" s="207">
        <f t="shared" si="1"/>
        <v>5824</v>
      </c>
      <c r="F7" s="207">
        <f t="shared" si="1"/>
        <v>5427</v>
      </c>
      <c r="G7" s="207">
        <f t="shared" si="1"/>
        <v>5096</v>
      </c>
      <c r="H7" s="207">
        <f t="shared" si="1"/>
        <v>-331</v>
      </c>
      <c r="I7" s="197">
        <f>H7/F7</f>
        <v>-0.06099133959830477</v>
      </c>
    </row>
    <row r="8" spans="1:9" s="81" customFormat="1" ht="15" customHeight="1">
      <c r="A8" s="12">
        <v>1</v>
      </c>
      <c r="B8" s="13" t="s">
        <v>62</v>
      </c>
      <c r="C8" s="14">
        <v>1626</v>
      </c>
      <c r="D8" s="14">
        <v>1522</v>
      </c>
      <c r="E8" s="14">
        <v>1430</v>
      </c>
      <c r="F8" s="14">
        <v>1334</v>
      </c>
      <c r="G8" s="14">
        <v>1313</v>
      </c>
      <c r="H8" s="57">
        <f>G8-F8</f>
        <v>-21</v>
      </c>
      <c r="I8" s="8">
        <f aca="true" t="shared" si="2" ref="I8:I13">H8/F8</f>
        <v>-0.015742128935532233</v>
      </c>
    </row>
    <row r="9" spans="1:9" s="81" customFormat="1" ht="15" customHeight="1">
      <c r="A9" s="12">
        <v>2</v>
      </c>
      <c r="B9" s="13" t="s">
        <v>64</v>
      </c>
      <c r="C9" s="14">
        <v>1791</v>
      </c>
      <c r="D9" s="14">
        <v>1480</v>
      </c>
      <c r="E9" s="14">
        <v>1377</v>
      </c>
      <c r="F9" s="14">
        <v>1287</v>
      </c>
      <c r="G9" s="14">
        <v>1047</v>
      </c>
      <c r="H9" s="57">
        <f>G9-F9</f>
        <v>-240</v>
      </c>
      <c r="I9" s="8">
        <f t="shared" si="2"/>
        <v>-0.1864801864801865</v>
      </c>
    </row>
    <row r="10" spans="1:9" s="81" customFormat="1" ht="15" customHeight="1">
      <c r="A10" s="12">
        <v>3</v>
      </c>
      <c r="B10" s="13" t="s">
        <v>67</v>
      </c>
      <c r="C10" s="14">
        <v>1520</v>
      </c>
      <c r="D10" s="14">
        <v>1486</v>
      </c>
      <c r="E10" s="14">
        <v>1347</v>
      </c>
      <c r="F10" s="14">
        <v>1235</v>
      </c>
      <c r="G10" s="14">
        <v>1230</v>
      </c>
      <c r="H10" s="57">
        <f>G10-F10</f>
        <v>-5</v>
      </c>
      <c r="I10" s="8">
        <f t="shared" si="2"/>
        <v>-0.004048582995951417</v>
      </c>
    </row>
    <row r="11" spans="1:9" s="81" customFormat="1" ht="15" customHeight="1">
      <c r="A11" s="12">
        <v>4</v>
      </c>
      <c r="B11" s="13" t="s">
        <v>75</v>
      </c>
      <c r="C11" s="14">
        <v>1036</v>
      </c>
      <c r="D11" s="14">
        <v>770</v>
      </c>
      <c r="E11" s="14">
        <v>814</v>
      </c>
      <c r="F11" s="14">
        <v>781</v>
      </c>
      <c r="G11" s="14">
        <v>709</v>
      </c>
      <c r="H11" s="57">
        <f>G11-F11</f>
        <v>-72</v>
      </c>
      <c r="I11" s="8">
        <f>H11/F11</f>
        <v>-0.09218950064020487</v>
      </c>
    </row>
    <row r="12" spans="1:9" s="81" customFormat="1" ht="15" customHeight="1">
      <c r="A12" s="12">
        <v>5</v>
      </c>
      <c r="B12" s="13" t="s">
        <v>69</v>
      </c>
      <c r="C12" s="14">
        <v>968</v>
      </c>
      <c r="D12" s="14">
        <v>844</v>
      </c>
      <c r="E12" s="14">
        <v>856</v>
      </c>
      <c r="F12" s="14">
        <v>790</v>
      </c>
      <c r="G12" s="14">
        <v>797</v>
      </c>
      <c r="H12" s="57">
        <f>G12-F12</f>
        <v>7</v>
      </c>
      <c r="I12" s="8">
        <f t="shared" si="2"/>
        <v>0.008860759493670886</v>
      </c>
    </row>
    <row r="13" spans="1:9" s="59" customFormat="1" ht="24.75" customHeight="1">
      <c r="A13" s="254" t="s">
        <v>183</v>
      </c>
      <c r="B13" s="256"/>
      <c r="C13" s="207">
        <f aca="true" t="shared" si="3" ref="C13:H13">SUM(C14:C19)</f>
        <v>6049</v>
      </c>
      <c r="D13" s="207">
        <f t="shared" si="3"/>
        <v>5200</v>
      </c>
      <c r="E13" s="207">
        <f t="shared" si="3"/>
        <v>4830</v>
      </c>
      <c r="F13" s="207">
        <f t="shared" si="3"/>
        <v>4578</v>
      </c>
      <c r="G13" s="207">
        <f t="shared" si="3"/>
        <v>3931</v>
      </c>
      <c r="H13" s="207">
        <f t="shared" si="3"/>
        <v>-647</v>
      </c>
      <c r="I13" s="197">
        <f t="shared" si="2"/>
        <v>-0.14132809086937528</v>
      </c>
    </row>
    <row r="14" spans="1:9" s="81" customFormat="1" ht="15" customHeight="1">
      <c r="A14" s="12">
        <v>1</v>
      </c>
      <c r="B14" s="13" t="s">
        <v>70</v>
      </c>
      <c r="C14" s="14">
        <v>754</v>
      </c>
      <c r="D14" s="14">
        <v>659</v>
      </c>
      <c r="E14" s="14">
        <v>637</v>
      </c>
      <c r="F14" s="14">
        <v>607</v>
      </c>
      <c r="G14" s="14">
        <v>601</v>
      </c>
      <c r="H14" s="57">
        <f aca="true" t="shared" si="4" ref="H14:H19">G14-F14</f>
        <v>-6</v>
      </c>
      <c r="I14" s="8">
        <f aca="true" t="shared" si="5" ref="I14:I20">H14/F14</f>
        <v>-0.009884678747940691</v>
      </c>
    </row>
    <row r="15" spans="1:9" s="81" customFormat="1" ht="15" customHeight="1">
      <c r="A15" s="12">
        <v>2</v>
      </c>
      <c r="B15" s="13" t="s">
        <v>111</v>
      </c>
      <c r="C15" s="14">
        <v>1186</v>
      </c>
      <c r="D15" s="14">
        <v>1125</v>
      </c>
      <c r="E15" s="14">
        <v>991</v>
      </c>
      <c r="F15" s="14">
        <v>1018</v>
      </c>
      <c r="G15" s="14">
        <v>828</v>
      </c>
      <c r="H15" s="57">
        <f t="shared" si="4"/>
        <v>-190</v>
      </c>
      <c r="I15" s="8">
        <f t="shared" si="5"/>
        <v>-0.18664047151277013</v>
      </c>
    </row>
    <row r="16" spans="1:9" s="81" customFormat="1" ht="15" customHeight="1">
      <c r="A16" s="12">
        <v>3</v>
      </c>
      <c r="B16" s="13" t="s">
        <v>73</v>
      </c>
      <c r="C16" s="14">
        <v>980</v>
      </c>
      <c r="D16" s="14">
        <v>831</v>
      </c>
      <c r="E16" s="14">
        <v>856</v>
      </c>
      <c r="F16" s="14">
        <v>767</v>
      </c>
      <c r="G16" s="14">
        <v>628</v>
      </c>
      <c r="H16" s="57">
        <f t="shared" si="4"/>
        <v>-139</v>
      </c>
      <c r="I16" s="8">
        <f t="shared" si="5"/>
        <v>-0.18122555410691005</v>
      </c>
    </row>
    <row r="17" spans="1:9" s="81" customFormat="1" ht="15" customHeight="1">
      <c r="A17" s="12">
        <v>4</v>
      </c>
      <c r="B17" s="13" t="s">
        <v>74</v>
      </c>
      <c r="C17" s="14">
        <v>690</v>
      </c>
      <c r="D17" s="14">
        <v>585</v>
      </c>
      <c r="E17" s="14">
        <v>593</v>
      </c>
      <c r="F17" s="14">
        <v>574</v>
      </c>
      <c r="G17" s="14">
        <v>511</v>
      </c>
      <c r="H17" s="57">
        <f t="shared" si="4"/>
        <v>-63</v>
      </c>
      <c r="I17" s="8">
        <f t="shared" si="5"/>
        <v>-0.10975609756097561</v>
      </c>
    </row>
    <row r="18" spans="1:11" s="81" customFormat="1" ht="15.75" customHeight="1">
      <c r="A18" s="12">
        <v>5</v>
      </c>
      <c r="B18" s="13" t="s">
        <v>79</v>
      </c>
      <c r="C18" s="14">
        <v>1323</v>
      </c>
      <c r="D18" s="14">
        <v>1018</v>
      </c>
      <c r="E18" s="14">
        <v>951</v>
      </c>
      <c r="F18" s="14">
        <v>852</v>
      </c>
      <c r="G18" s="14">
        <v>784</v>
      </c>
      <c r="H18" s="57">
        <f t="shared" si="4"/>
        <v>-68</v>
      </c>
      <c r="I18" s="8">
        <f t="shared" si="5"/>
        <v>-0.07981220657276995</v>
      </c>
      <c r="K18" s="109"/>
    </row>
    <row r="19" spans="1:9" s="109" customFormat="1" ht="15" customHeight="1">
      <c r="A19" s="18">
        <v>6</v>
      </c>
      <c r="B19" s="241" t="s">
        <v>71</v>
      </c>
      <c r="C19" s="20">
        <v>1116</v>
      </c>
      <c r="D19" s="20">
        <v>982</v>
      </c>
      <c r="E19" s="20">
        <v>802</v>
      </c>
      <c r="F19" s="20">
        <v>760</v>
      </c>
      <c r="G19" s="20">
        <v>579</v>
      </c>
      <c r="H19" s="57">
        <f t="shared" si="4"/>
        <v>-181</v>
      </c>
      <c r="I19" s="8">
        <f t="shared" si="5"/>
        <v>-0.2381578947368421</v>
      </c>
    </row>
    <row r="20" spans="1:9" s="59" customFormat="1" ht="24.75" customHeight="1">
      <c r="A20" s="254" t="s">
        <v>184</v>
      </c>
      <c r="B20" s="256"/>
      <c r="C20" s="207">
        <f aca="true" t="shared" si="6" ref="C20:H20">SUM(C21:C28)</f>
        <v>13403</v>
      </c>
      <c r="D20" s="207">
        <f t="shared" si="6"/>
        <v>11504</v>
      </c>
      <c r="E20" s="207">
        <f t="shared" si="6"/>
        <v>11094</v>
      </c>
      <c r="F20" s="207">
        <f t="shared" si="6"/>
        <v>9967</v>
      </c>
      <c r="G20" s="207">
        <f t="shared" si="6"/>
        <v>9455</v>
      </c>
      <c r="H20" s="207">
        <f t="shared" si="6"/>
        <v>-512</v>
      </c>
      <c r="I20" s="197">
        <f t="shared" si="5"/>
        <v>-0.05136951941406642</v>
      </c>
    </row>
    <row r="21" spans="1:9" s="81" customFormat="1" ht="15" customHeight="1">
      <c r="A21" s="12">
        <v>1</v>
      </c>
      <c r="B21" s="13" t="s">
        <v>92</v>
      </c>
      <c r="C21" s="14">
        <v>395</v>
      </c>
      <c r="D21" s="14">
        <v>397</v>
      </c>
      <c r="E21" s="14">
        <v>363</v>
      </c>
      <c r="F21" s="14">
        <v>330</v>
      </c>
      <c r="G21" s="14">
        <v>327</v>
      </c>
      <c r="H21" s="57">
        <f aca="true" t="shared" si="7" ref="H21:H27">G21-F21</f>
        <v>-3</v>
      </c>
      <c r="I21" s="8">
        <f aca="true" t="shared" si="8" ref="I21:I29">H21/F21</f>
        <v>-0.00909090909090909</v>
      </c>
    </row>
    <row r="22" spans="1:9" s="81" customFormat="1" ht="15" customHeight="1">
      <c r="A22" s="12">
        <v>2</v>
      </c>
      <c r="B22" s="13" t="s">
        <v>94</v>
      </c>
      <c r="C22" s="14">
        <v>956</v>
      </c>
      <c r="D22" s="14">
        <v>807</v>
      </c>
      <c r="E22" s="14">
        <v>742</v>
      </c>
      <c r="F22" s="14">
        <v>610</v>
      </c>
      <c r="G22" s="14">
        <v>642</v>
      </c>
      <c r="H22" s="57">
        <f t="shared" si="7"/>
        <v>32</v>
      </c>
      <c r="I22" s="8">
        <f t="shared" si="8"/>
        <v>0.05245901639344262</v>
      </c>
    </row>
    <row r="23" spans="1:9" s="81" customFormat="1" ht="15" customHeight="1">
      <c r="A23" s="12">
        <v>3</v>
      </c>
      <c r="B23" s="13" t="s">
        <v>95</v>
      </c>
      <c r="C23" s="14">
        <v>431</v>
      </c>
      <c r="D23" s="14">
        <v>479</v>
      </c>
      <c r="E23" s="14">
        <v>409</v>
      </c>
      <c r="F23" s="14">
        <v>380</v>
      </c>
      <c r="G23" s="14">
        <v>388</v>
      </c>
      <c r="H23" s="57">
        <f t="shared" si="7"/>
        <v>8</v>
      </c>
      <c r="I23" s="8">
        <f t="shared" si="8"/>
        <v>0.021052631578947368</v>
      </c>
    </row>
    <row r="24" spans="1:9" s="81" customFormat="1" ht="15" customHeight="1">
      <c r="A24" s="12">
        <v>4</v>
      </c>
      <c r="B24" s="13" t="s">
        <v>41</v>
      </c>
      <c r="C24" s="14">
        <v>1340</v>
      </c>
      <c r="D24" s="14">
        <v>1221</v>
      </c>
      <c r="E24" s="14">
        <v>1202</v>
      </c>
      <c r="F24" s="14">
        <v>1098</v>
      </c>
      <c r="G24" s="14">
        <v>1099</v>
      </c>
      <c r="H24" s="57">
        <f t="shared" si="7"/>
        <v>1</v>
      </c>
      <c r="I24" s="8">
        <f t="shared" si="8"/>
        <v>0.0009107468123861566</v>
      </c>
    </row>
    <row r="25" spans="1:9" s="81" customFormat="1" ht="15" customHeight="1">
      <c r="A25" s="12">
        <v>5</v>
      </c>
      <c r="B25" s="13" t="s">
        <v>113</v>
      </c>
      <c r="C25" s="14">
        <v>3680</v>
      </c>
      <c r="D25" s="14">
        <v>3172</v>
      </c>
      <c r="E25" s="14">
        <v>3112</v>
      </c>
      <c r="F25" s="14">
        <v>2763</v>
      </c>
      <c r="G25" s="14">
        <v>2565</v>
      </c>
      <c r="H25" s="57">
        <f t="shared" si="7"/>
        <v>-198</v>
      </c>
      <c r="I25" s="8">
        <f t="shared" si="8"/>
        <v>-0.07166123778501629</v>
      </c>
    </row>
    <row r="26" spans="1:9" s="81" customFormat="1" ht="15" customHeight="1">
      <c r="A26" s="12">
        <v>6</v>
      </c>
      <c r="B26" s="13" t="s">
        <v>98</v>
      </c>
      <c r="C26" s="14">
        <v>1296</v>
      </c>
      <c r="D26" s="14">
        <v>1048</v>
      </c>
      <c r="E26" s="14">
        <v>1033</v>
      </c>
      <c r="F26" s="14">
        <v>1084</v>
      </c>
      <c r="G26" s="14">
        <v>1037</v>
      </c>
      <c r="H26" s="57">
        <f t="shared" si="7"/>
        <v>-47</v>
      </c>
      <c r="I26" s="8">
        <f t="shared" si="8"/>
        <v>-0.043357933579335796</v>
      </c>
    </row>
    <row r="27" spans="1:9" s="81" customFormat="1" ht="15" customHeight="1">
      <c r="A27" s="12">
        <v>7</v>
      </c>
      <c r="B27" s="13" t="s">
        <v>99</v>
      </c>
      <c r="C27" s="14">
        <v>550</v>
      </c>
      <c r="D27" s="14">
        <v>492</v>
      </c>
      <c r="E27" s="14">
        <v>506</v>
      </c>
      <c r="F27" s="14">
        <v>483</v>
      </c>
      <c r="G27" s="14">
        <v>480</v>
      </c>
      <c r="H27" s="57">
        <f t="shared" si="7"/>
        <v>-3</v>
      </c>
      <c r="I27" s="8">
        <f t="shared" si="8"/>
        <v>-0.006211180124223602</v>
      </c>
    </row>
    <row r="28" spans="1:9" s="109" customFormat="1" ht="15" customHeight="1">
      <c r="A28" s="18">
        <v>8</v>
      </c>
      <c r="B28" s="241" t="s">
        <v>42</v>
      </c>
      <c r="C28" s="20">
        <v>4755</v>
      </c>
      <c r="D28" s="20">
        <v>3888</v>
      </c>
      <c r="E28" s="20">
        <v>3727</v>
      </c>
      <c r="F28" s="20">
        <v>3219</v>
      </c>
      <c r="G28" s="20">
        <v>2917</v>
      </c>
      <c r="H28" s="57">
        <f>G28-F28</f>
        <v>-302</v>
      </c>
      <c r="I28" s="8">
        <f>H28/F28</f>
        <v>-0.0938179558869214</v>
      </c>
    </row>
    <row r="29" spans="1:9" s="59" customFormat="1" ht="25.5" customHeight="1">
      <c r="A29" s="254" t="s">
        <v>189</v>
      </c>
      <c r="B29" s="256"/>
      <c r="C29" s="189">
        <f aca="true" t="shared" si="9" ref="C29:H29">C30</f>
        <v>16234</v>
      </c>
      <c r="D29" s="189">
        <f t="shared" si="9"/>
        <v>13200</v>
      </c>
      <c r="E29" s="189">
        <f t="shared" si="9"/>
        <v>11461</v>
      </c>
      <c r="F29" s="189">
        <f t="shared" si="9"/>
        <v>10178</v>
      </c>
      <c r="G29" s="189">
        <f t="shared" si="9"/>
        <v>8761</v>
      </c>
      <c r="H29" s="189">
        <f t="shared" si="9"/>
        <v>-1417</v>
      </c>
      <c r="I29" s="197">
        <f t="shared" si="8"/>
        <v>-0.1392218510512871</v>
      </c>
    </row>
    <row r="30" spans="1:9" s="109" customFormat="1" ht="15" customHeight="1">
      <c r="A30" s="18">
        <v>1</v>
      </c>
      <c r="B30" s="241" t="s">
        <v>155</v>
      </c>
      <c r="C30" s="20">
        <v>16234</v>
      </c>
      <c r="D30" s="20">
        <v>13200</v>
      </c>
      <c r="E30" s="20">
        <v>11461</v>
      </c>
      <c r="F30" s="20">
        <v>10178</v>
      </c>
      <c r="G30" s="20">
        <v>8761</v>
      </c>
      <c r="H30" s="6">
        <f>G30-F30</f>
        <v>-1417</v>
      </c>
      <c r="I30" s="8">
        <f>H30/F30</f>
        <v>-0.1392218510512871</v>
      </c>
    </row>
    <row r="31" spans="1:9" s="59" customFormat="1" ht="24" customHeight="1">
      <c r="A31" s="254" t="s">
        <v>185</v>
      </c>
      <c r="B31" s="256"/>
      <c r="C31" s="207">
        <f aca="true" t="shared" si="10" ref="C31:H31">SUM(C32:C37)</f>
        <v>11561</v>
      </c>
      <c r="D31" s="207">
        <f t="shared" si="10"/>
        <v>9131</v>
      </c>
      <c r="E31" s="207">
        <f t="shared" si="10"/>
        <v>8132</v>
      </c>
      <c r="F31" s="207">
        <f t="shared" si="10"/>
        <v>7267</v>
      </c>
      <c r="G31" s="207">
        <f t="shared" si="10"/>
        <v>6064</v>
      </c>
      <c r="H31" s="207">
        <f t="shared" si="10"/>
        <v>-1203</v>
      </c>
      <c r="I31" s="197">
        <f>H31/F31</f>
        <v>-0.16554286500619236</v>
      </c>
    </row>
    <row r="32" spans="1:9" s="81" customFormat="1" ht="15" customHeight="1">
      <c r="A32" s="12">
        <v>1</v>
      </c>
      <c r="B32" s="13" t="s">
        <v>93</v>
      </c>
      <c r="C32" s="14">
        <v>1535</v>
      </c>
      <c r="D32" s="14">
        <v>1312</v>
      </c>
      <c r="E32" s="14">
        <v>1188</v>
      </c>
      <c r="F32" s="14">
        <v>1085</v>
      </c>
      <c r="G32" s="14">
        <v>910</v>
      </c>
      <c r="H32" s="57">
        <f aca="true" t="shared" si="11" ref="H32:H37">G32-F32</f>
        <v>-175</v>
      </c>
      <c r="I32" s="8">
        <f aca="true" t="shared" si="12" ref="I32:I38">H32/F32</f>
        <v>-0.16129032258064516</v>
      </c>
    </row>
    <row r="33" spans="1:9" s="81" customFormat="1" ht="15" customHeight="1">
      <c r="A33" s="12">
        <v>2</v>
      </c>
      <c r="B33" s="13" t="s">
        <v>82</v>
      </c>
      <c r="C33" s="14">
        <v>1543</v>
      </c>
      <c r="D33" s="14">
        <v>1149</v>
      </c>
      <c r="E33" s="14">
        <v>998</v>
      </c>
      <c r="F33" s="14">
        <v>921</v>
      </c>
      <c r="G33" s="14">
        <v>789</v>
      </c>
      <c r="H33" s="57">
        <f t="shared" si="11"/>
        <v>-132</v>
      </c>
      <c r="I33" s="8">
        <f t="shared" si="12"/>
        <v>-0.14332247557003258</v>
      </c>
    </row>
    <row r="34" spans="1:9" s="81" customFormat="1" ht="15" customHeight="1">
      <c r="A34" s="12">
        <v>3</v>
      </c>
      <c r="B34" s="13" t="s">
        <v>83</v>
      </c>
      <c r="C34" s="14">
        <v>2068</v>
      </c>
      <c r="D34" s="14">
        <v>1624</v>
      </c>
      <c r="E34" s="14">
        <v>1438</v>
      </c>
      <c r="F34" s="14">
        <v>1262</v>
      </c>
      <c r="G34" s="14">
        <v>1000</v>
      </c>
      <c r="H34" s="57">
        <f t="shared" si="11"/>
        <v>-262</v>
      </c>
      <c r="I34" s="8">
        <f t="shared" si="12"/>
        <v>-0.2076069730586371</v>
      </c>
    </row>
    <row r="35" spans="1:9" s="81" customFormat="1" ht="15" customHeight="1">
      <c r="A35" s="12">
        <v>4</v>
      </c>
      <c r="B35" s="13" t="s">
        <v>84</v>
      </c>
      <c r="C35" s="14">
        <v>1145</v>
      </c>
      <c r="D35" s="14">
        <v>910</v>
      </c>
      <c r="E35" s="14">
        <v>837</v>
      </c>
      <c r="F35" s="14">
        <v>668</v>
      </c>
      <c r="G35" s="14">
        <v>588</v>
      </c>
      <c r="H35" s="57">
        <f t="shared" si="11"/>
        <v>-80</v>
      </c>
      <c r="I35" s="8">
        <f t="shared" si="12"/>
        <v>-0.11976047904191617</v>
      </c>
    </row>
    <row r="36" spans="1:9" s="81" customFormat="1" ht="15" customHeight="1">
      <c r="A36" s="12">
        <v>5</v>
      </c>
      <c r="B36" s="13" t="s">
        <v>85</v>
      </c>
      <c r="C36" s="14">
        <v>1484</v>
      </c>
      <c r="D36" s="14">
        <v>1254</v>
      </c>
      <c r="E36" s="14">
        <v>1095</v>
      </c>
      <c r="F36" s="14">
        <v>951</v>
      </c>
      <c r="G36" s="14">
        <v>808</v>
      </c>
      <c r="H36" s="57">
        <f t="shared" si="11"/>
        <v>-143</v>
      </c>
      <c r="I36" s="8">
        <f t="shared" si="12"/>
        <v>-0.15036803364879076</v>
      </c>
    </row>
    <row r="37" spans="1:9" s="81" customFormat="1" ht="15" customHeight="1">
      <c r="A37" s="12">
        <v>6</v>
      </c>
      <c r="B37" s="13" t="s">
        <v>90</v>
      </c>
      <c r="C37" s="14">
        <v>3786</v>
      </c>
      <c r="D37" s="14">
        <v>2882</v>
      </c>
      <c r="E37" s="14">
        <v>2576</v>
      </c>
      <c r="F37" s="14">
        <v>2380</v>
      </c>
      <c r="G37" s="14">
        <v>1969</v>
      </c>
      <c r="H37" s="57">
        <f t="shared" si="11"/>
        <v>-411</v>
      </c>
      <c r="I37" s="8">
        <f t="shared" si="12"/>
        <v>-0.1726890756302521</v>
      </c>
    </row>
    <row r="38" spans="1:9" s="59" customFormat="1" ht="24" customHeight="1">
      <c r="A38" s="254" t="s">
        <v>186</v>
      </c>
      <c r="B38" s="256"/>
      <c r="C38" s="207">
        <f aca="true" t="shared" si="13" ref="C38:H38">SUM(C39:C45)</f>
        <v>10206</v>
      </c>
      <c r="D38" s="207">
        <f t="shared" si="13"/>
        <v>7902</v>
      </c>
      <c r="E38" s="207">
        <f t="shared" si="13"/>
        <v>7353</v>
      </c>
      <c r="F38" s="207">
        <f t="shared" si="13"/>
        <v>6270</v>
      </c>
      <c r="G38" s="207">
        <f t="shared" si="13"/>
        <v>5370</v>
      </c>
      <c r="H38" s="207">
        <f t="shared" si="13"/>
        <v>-900</v>
      </c>
      <c r="I38" s="197">
        <f t="shared" si="12"/>
        <v>-0.14354066985645933</v>
      </c>
    </row>
    <row r="39" spans="1:9" s="81" customFormat="1" ht="15" customHeight="1">
      <c r="A39" s="12">
        <v>1</v>
      </c>
      <c r="B39" s="13" t="s">
        <v>80</v>
      </c>
      <c r="C39" s="14">
        <v>1252</v>
      </c>
      <c r="D39" s="14">
        <v>1021</v>
      </c>
      <c r="E39" s="38">
        <v>883</v>
      </c>
      <c r="F39" s="14">
        <v>701</v>
      </c>
      <c r="G39" s="14">
        <v>605</v>
      </c>
      <c r="H39" s="6">
        <f aca="true" t="shared" si="14" ref="H39:H45">G39-F39</f>
        <v>-96</v>
      </c>
      <c r="I39" s="8">
        <f aca="true" t="shared" si="15" ref="I39:I46">H39/F39</f>
        <v>-0.1369472182596291</v>
      </c>
    </row>
    <row r="40" spans="1:9" s="81" customFormat="1" ht="15" customHeight="1">
      <c r="A40" s="12">
        <v>2</v>
      </c>
      <c r="B40" s="13" t="s">
        <v>81</v>
      </c>
      <c r="C40" s="14">
        <v>1040</v>
      </c>
      <c r="D40" s="14">
        <v>890</v>
      </c>
      <c r="E40" s="14">
        <v>748</v>
      </c>
      <c r="F40" s="14">
        <v>685</v>
      </c>
      <c r="G40" s="14">
        <v>593</v>
      </c>
      <c r="H40" s="57">
        <f t="shared" si="14"/>
        <v>-92</v>
      </c>
      <c r="I40" s="8">
        <f t="shared" si="15"/>
        <v>-0.1343065693430657</v>
      </c>
    </row>
    <row r="41" spans="1:9" s="81" customFormat="1" ht="15" customHeight="1">
      <c r="A41" s="12">
        <v>3</v>
      </c>
      <c r="B41" s="13" t="s">
        <v>86</v>
      </c>
      <c r="C41" s="14">
        <v>1989</v>
      </c>
      <c r="D41" s="14">
        <v>1683</v>
      </c>
      <c r="E41" s="14">
        <v>1571</v>
      </c>
      <c r="F41" s="14">
        <v>1299</v>
      </c>
      <c r="G41" s="14">
        <v>1166</v>
      </c>
      <c r="H41" s="57">
        <f t="shared" si="14"/>
        <v>-133</v>
      </c>
      <c r="I41" s="8">
        <f t="shared" si="15"/>
        <v>-0.10238645111624327</v>
      </c>
    </row>
    <row r="42" spans="1:9" s="81" customFormat="1" ht="15" customHeight="1">
      <c r="A42" s="12">
        <v>4</v>
      </c>
      <c r="B42" s="13" t="s">
        <v>87</v>
      </c>
      <c r="C42" s="14">
        <v>1957</v>
      </c>
      <c r="D42" s="14">
        <v>1464</v>
      </c>
      <c r="E42" s="14">
        <v>1431</v>
      </c>
      <c r="F42" s="14">
        <v>1170</v>
      </c>
      <c r="G42" s="14">
        <v>957</v>
      </c>
      <c r="H42" s="57">
        <f t="shared" si="14"/>
        <v>-213</v>
      </c>
      <c r="I42" s="8">
        <f t="shared" si="15"/>
        <v>-0.18205128205128204</v>
      </c>
    </row>
    <row r="43" spans="1:9" s="81" customFormat="1" ht="15" customHeight="1">
      <c r="A43" s="12">
        <v>5</v>
      </c>
      <c r="B43" s="13" t="s">
        <v>88</v>
      </c>
      <c r="C43" s="14">
        <v>1506</v>
      </c>
      <c r="D43" s="14">
        <v>958</v>
      </c>
      <c r="E43" s="14">
        <v>971</v>
      </c>
      <c r="F43" s="14">
        <v>910</v>
      </c>
      <c r="G43" s="14">
        <v>698</v>
      </c>
      <c r="H43" s="57">
        <f t="shared" si="14"/>
        <v>-212</v>
      </c>
      <c r="I43" s="8">
        <f t="shared" si="15"/>
        <v>-0.23296703296703297</v>
      </c>
    </row>
    <row r="44" spans="1:9" s="81" customFormat="1" ht="15" customHeight="1">
      <c r="A44" s="12">
        <v>6</v>
      </c>
      <c r="B44" s="13" t="s">
        <v>89</v>
      </c>
      <c r="C44" s="14">
        <v>1156</v>
      </c>
      <c r="D44" s="14">
        <v>858</v>
      </c>
      <c r="E44" s="14">
        <v>783</v>
      </c>
      <c r="F44" s="14">
        <v>698</v>
      </c>
      <c r="G44" s="14">
        <v>614</v>
      </c>
      <c r="H44" s="57">
        <f t="shared" si="14"/>
        <v>-84</v>
      </c>
      <c r="I44" s="8">
        <f t="shared" si="15"/>
        <v>-0.12034383954154727</v>
      </c>
    </row>
    <row r="45" spans="1:11" s="81" customFormat="1" ht="15" customHeight="1">
      <c r="A45" s="12">
        <v>7</v>
      </c>
      <c r="B45" s="13" t="s">
        <v>91</v>
      </c>
      <c r="C45" s="14">
        <v>1306</v>
      </c>
      <c r="D45" s="14">
        <v>1028</v>
      </c>
      <c r="E45" s="14">
        <v>966</v>
      </c>
      <c r="F45" s="14">
        <v>807</v>
      </c>
      <c r="G45" s="14">
        <v>737</v>
      </c>
      <c r="H45" s="57">
        <f t="shared" si="14"/>
        <v>-70</v>
      </c>
      <c r="I45" s="8">
        <f t="shared" si="15"/>
        <v>-0.08674101610904585</v>
      </c>
      <c r="J45" s="110"/>
      <c r="K45" s="110"/>
    </row>
    <row r="46" spans="1:9" s="59" customFormat="1" ht="24" customHeight="1">
      <c r="A46" s="254" t="s">
        <v>187</v>
      </c>
      <c r="B46" s="256"/>
      <c r="C46" s="207">
        <f aca="true" t="shared" si="16" ref="C46:H46">SUM(C47:C50)</f>
        <v>6933</v>
      </c>
      <c r="D46" s="207">
        <f t="shared" si="16"/>
        <v>6051</v>
      </c>
      <c r="E46" s="207">
        <f t="shared" si="16"/>
        <v>5605</v>
      </c>
      <c r="F46" s="207">
        <f t="shared" si="16"/>
        <v>4923</v>
      </c>
      <c r="G46" s="207">
        <f t="shared" si="16"/>
        <v>4266</v>
      </c>
      <c r="H46" s="207">
        <f t="shared" si="16"/>
        <v>-657</v>
      </c>
      <c r="I46" s="197">
        <f t="shared" si="15"/>
        <v>-0.13345521023765997</v>
      </c>
    </row>
    <row r="47" spans="1:9" s="81" customFormat="1" ht="15" customHeight="1">
      <c r="A47" s="12">
        <v>1</v>
      </c>
      <c r="B47" s="13" t="s">
        <v>63</v>
      </c>
      <c r="C47" s="14">
        <v>1004</v>
      </c>
      <c r="D47" s="14">
        <v>944</v>
      </c>
      <c r="E47" s="14">
        <v>899</v>
      </c>
      <c r="F47" s="14">
        <v>1017</v>
      </c>
      <c r="G47" s="14">
        <v>753</v>
      </c>
      <c r="H47" s="57">
        <f>G47-F47</f>
        <v>-264</v>
      </c>
      <c r="I47" s="8">
        <f aca="true" t="shared" si="17" ref="I47:I56">H47/F47</f>
        <v>-0.25958702064896755</v>
      </c>
    </row>
    <row r="48" spans="1:9" s="81" customFormat="1" ht="15" customHeight="1">
      <c r="A48" s="12">
        <v>2</v>
      </c>
      <c r="B48" s="13" t="s">
        <v>110</v>
      </c>
      <c r="C48" s="14">
        <v>2222</v>
      </c>
      <c r="D48" s="14">
        <v>2051</v>
      </c>
      <c r="E48" s="14">
        <v>1835</v>
      </c>
      <c r="F48" s="14">
        <v>1577</v>
      </c>
      <c r="G48" s="14">
        <v>1444</v>
      </c>
      <c r="H48" s="57">
        <f>G48-F48</f>
        <v>-133</v>
      </c>
      <c r="I48" s="8">
        <f t="shared" si="17"/>
        <v>-0.08433734939759036</v>
      </c>
    </row>
    <row r="49" spans="1:9" s="81" customFormat="1" ht="15" customHeight="1">
      <c r="A49" s="12">
        <v>3</v>
      </c>
      <c r="B49" s="13" t="s">
        <v>68</v>
      </c>
      <c r="C49" s="14">
        <v>1163</v>
      </c>
      <c r="D49" s="14">
        <v>987</v>
      </c>
      <c r="E49" s="14">
        <v>993</v>
      </c>
      <c r="F49" s="14">
        <v>830</v>
      </c>
      <c r="G49" s="14">
        <v>751</v>
      </c>
      <c r="H49" s="57">
        <f>G49-F49</f>
        <v>-79</v>
      </c>
      <c r="I49" s="8">
        <f t="shared" si="17"/>
        <v>-0.09518072289156626</v>
      </c>
    </row>
    <row r="50" spans="1:9" s="109" customFormat="1" ht="15" customHeight="1">
      <c r="A50" s="18">
        <v>4</v>
      </c>
      <c r="B50" s="241" t="s">
        <v>65</v>
      </c>
      <c r="C50" s="20">
        <v>2544</v>
      </c>
      <c r="D50" s="20">
        <v>2069</v>
      </c>
      <c r="E50" s="20">
        <v>1878</v>
      </c>
      <c r="F50" s="20">
        <v>1499</v>
      </c>
      <c r="G50" s="20">
        <v>1318</v>
      </c>
      <c r="H50" s="57">
        <f>G50-F50</f>
        <v>-181</v>
      </c>
      <c r="I50" s="8">
        <f t="shared" si="17"/>
        <v>-0.12074716477651767</v>
      </c>
    </row>
    <row r="51" spans="1:9" s="59" customFormat="1" ht="24" customHeight="1">
      <c r="A51" s="254" t="s">
        <v>188</v>
      </c>
      <c r="B51" s="256"/>
      <c r="C51" s="207">
        <f aca="true" t="shared" si="18" ref="C51:H51">SUM(C52:C56)</f>
        <v>4076</v>
      </c>
      <c r="D51" s="207">
        <f t="shared" si="18"/>
        <v>3535</v>
      </c>
      <c r="E51" s="207">
        <f t="shared" si="18"/>
        <v>3151</v>
      </c>
      <c r="F51" s="207">
        <f t="shared" si="18"/>
        <v>2794</v>
      </c>
      <c r="G51" s="207">
        <f t="shared" si="18"/>
        <v>2592</v>
      </c>
      <c r="H51" s="207">
        <f t="shared" si="18"/>
        <v>-202</v>
      </c>
      <c r="I51" s="197">
        <f t="shared" si="17"/>
        <v>-0.07229778095919828</v>
      </c>
    </row>
    <row r="52" spans="1:9" s="81" customFormat="1" ht="15" customHeight="1">
      <c r="A52" s="12">
        <v>1</v>
      </c>
      <c r="B52" s="13" t="s">
        <v>13</v>
      </c>
      <c r="C52" s="14">
        <v>381</v>
      </c>
      <c r="D52" s="14">
        <v>336</v>
      </c>
      <c r="E52" s="14">
        <v>325</v>
      </c>
      <c r="F52" s="14">
        <v>275</v>
      </c>
      <c r="G52" s="14">
        <v>205</v>
      </c>
      <c r="H52" s="57">
        <f>G52-F52</f>
        <v>-70</v>
      </c>
      <c r="I52" s="8">
        <f t="shared" si="17"/>
        <v>-0.2545454545454545</v>
      </c>
    </row>
    <row r="53" spans="1:9" s="81" customFormat="1" ht="15" customHeight="1">
      <c r="A53" s="12">
        <v>2</v>
      </c>
      <c r="B53" s="13" t="s">
        <v>112</v>
      </c>
      <c r="C53" s="14">
        <v>945</v>
      </c>
      <c r="D53" s="14">
        <v>816</v>
      </c>
      <c r="E53" s="14">
        <v>731</v>
      </c>
      <c r="F53" s="14">
        <v>696</v>
      </c>
      <c r="G53" s="14">
        <v>654</v>
      </c>
      <c r="H53" s="57">
        <f>G53-F53</f>
        <v>-42</v>
      </c>
      <c r="I53" s="8">
        <f t="shared" si="17"/>
        <v>-0.0603448275862069</v>
      </c>
    </row>
    <row r="54" spans="1:9" s="81" customFormat="1" ht="15" customHeight="1">
      <c r="A54" s="12">
        <v>3</v>
      </c>
      <c r="B54" s="13" t="s">
        <v>77</v>
      </c>
      <c r="C54" s="14">
        <v>649</v>
      </c>
      <c r="D54" s="14">
        <v>586</v>
      </c>
      <c r="E54" s="14">
        <v>492</v>
      </c>
      <c r="F54" s="14">
        <v>425</v>
      </c>
      <c r="G54" s="14">
        <v>452</v>
      </c>
      <c r="H54" s="57">
        <f>G54-F54</f>
        <v>27</v>
      </c>
      <c r="I54" s="8">
        <f t="shared" si="17"/>
        <v>0.06352941176470588</v>
      </c>
    </row>
    <row r="55" spans="1:9" s="81" customFormat="1" ht="15" customHeight="1">
      <c r="A55" s="12">
        <v>4</v>
      </c>
      <c r="B55" s="13" t="s">
        <v>78</v>
      </c>
      <c r="C55" s="14">
        <v>928</v>
      </c>
      <c r="D55" s="14">
        <v>858</v>
      </c>
      <c r="E55" s="14">
        <v>716</v>
      </c>
      <c r="F55" s="14">
        <v>594</v>
      </c>
      <c r="G55" s="14">
        <v>574</v>
      </c>
      <c r="H55" s="57">
        <f>G55-F55</f>
        <v>-20</v>
      </c>
      <c r="I55" s="8">
        <f t="shared" si="17"/>
        <v>-0.03367003367003367</v>
      </c>
    </row>
    <row r="56" spans="1:9" s="109" customFormat="1" ht="15" customHeight="1" thickBot="1">
      <c r="A56" s="155">
        <v>5</v>
      </c>
      <c r="B56" s="158" t="s">
        <v>20</v>
      </c>
      <c r="C56" s="154">
        <v>1173</v>
      </c>
      <c r="D56" s="154">
        <v>939</v>
      </c>
      <c r="E56" s="154">
        <v>887</v>
      </c>
      <c r="F56" s="154">
        <v>804</v>
      </c>
      <c r="G56" s="154">
        <v>707</v>
      </c>
      <c r="H56" s="60">
        <f>G56-F56</f>
        <v>-97</v>
      </c>
      <c r="I56" s="61">
        <f t="shared" si="17"/>
        <v>-0.12064676616915423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64"/>
    </row>
    <row r="60" spans="2:9" ht="12.75">
      <c r="B60" s="63"/>
      <c r="C60" s="65"/>
      <c r="D60" s="65"/>
      <c r="E60" s="65"/>
      <c r="F60" s="65"/>
      <c r="G60" s="65"/>
      <c r="H60" s="65"/>
      <c r="I60" s="64"/>
    </row>
  </sheetData>
  <sheetProtection/>
  <mergeCells count="16">
    <mergeCell ref="A5:B5"/>
    <mergeCell ref="A46:B46"/>
    <mergeCell ref="A51:B51"/>
    <mergeCell ref="A38:B38"/>
    <mergeCell ref="A31:B31"/>
    <mergeCell ref="A20:B20"/>
    <mergeCell ref="A6:B6"/>
    <mergeCell ref="A7:B7"/>
    <mergeCell ref="A29:B29"/>
    <mergeCell ref="A13:B13"/>
    <mergeCell ref="A1:I1"/>
    <mergeCell ref="A2:I2"/>
    <mergeCell ref="A3:A4"/>
    <mergeCell ref="B3:B4"/>
    <mergeCell ref="H3:I3"/>
    <mergeCell ref="C3:G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9" width="11.875" style="24" customWidth="1"/>
    <col min="10" max="16384" width="9.125" style="24" customWidth="1"/>
  </cols>
  <sheetData>
    <row r="1" spans="1:9" ht="16.5" customHeight="1">
      <c r="A1" s="284" t="s">
        <v>109</v>
      </c>
      <c r="B1" s="284"/>
      <c r="C1" s="284"/>
      <c r="D1" s="284"/>
      <c r="E1" s="284"/>
      <c r="F1" s="284"/>
      <c r="G1" s="284"/>
      <c r="H1" s="284"/>
      <c r="I1" s="288"/>
    </row>
    <row r="2" spans="1:9" ht="22.5" customHeight="1" thickBot="1">
      <c r="A2" s="285" t="s">
        <v>200</v>
      </c>
      <c r="B2" s="286"/>
      <c r="C2" s="286"/>
      <c r="D2" s="286"/>
      <c r="E2" s="286"/>
      <c r="F2" s="286"/>
      <c r="G2" s="286"/>
      <c r="H2" s="286"/>
      <c r="I2" s="287"/>
    </row>
    <row r="3" spans="1:9" ht="13.5" customHeight="1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68"/>
      <c r="H3" s="268" t="s">
        <v>58</v>
      </c>
      <c r="I3" s="279"/>
    </row>
    <row r="4" spans="1:9" ht="36">
      <c r="A4" s="258"/>
      <c r="B4" s="260"/>
      <c r="C4" s="242" t="s">
        <v>160</v>
      </c>
      <c r="D4" s="242" t="s">
        <v>164</v>
      </c>
      <c r="E4" s="242" t="s">
        <v>168</v>
      </c>
      <c r="F4" s="242" t="s">
        <v>218</v>
      </c>
      <c r="G4" s="242" t="s">
        <v>227</v>
      </c>
      <c r="H4" s="2" t="s">
        <v>240</v>
      </c>
      <c r="I4" s="53" t="s">
        <v>241</v>
      </c>
    </row>
    <row r="5" spans="1:9" s="167" customFormat="1" ht="15">
      <c r="A5" s="261" t="s">
        <v>216</v>
      </c>
      <c r="B5" s="262"/>
      <c r="C5" s="164">
        <v>113462</v>
      </c>
      <c r="D5" s="164">
        <v>94588</v>
      </c>
      <c r="E5" s="164">
        <v>79473</v>
      </c>
      <c r="F5" s="164">
        <v>63065</v>
      </c>
      <c r="G5" s="164">
        <v>46754</v>
      </c>
      <c r="H5" s="173">
        <f>G5-F5</f>
        <v>-16311</v>
      </c>
      <c r="I5" s="96">
        <f>H5/F5</f>
        <v>-0.2586379132640926</v>
      </c>
    </row>
    <row r="6" spans="1:9" s="54" customFormat="1" ht="27" customHeight="1">
      <c r="A6" s="252" t="s">
        <v>4</v>
      </c>
      <c r="B6" s="253"/>
      <c r="C6" s="193">
        <f aca="true" t="shared" si="0" ref="C6:H6">C7+C13+C20+C29+C31+C38+C46+C51</f>
        <v>16673</v>
      </c>
      <c r="D6" s="193">
        <f t="shared" si="0"/>
        <v>14802</v>
      </c>
      <c r="E6" s="193">
        <f t="shared" si="0"/>
        <v>12526</v>
      </c>
      <c r="F6" s="193">
        <f t="shared" si="0"/>
        <v>10632</v>
      </c>
      <c r="G6" s="193">
        <f t="shared" si="0"/>
        <v>7967</v>
      </c>
      <c r="H6" s="193">
        <f t="shared" si="0"/>
        <v>-2665</v>
      </c>
      <c r="I6" s="194">
        <f>H6/F6</f>
        <v>-0.25065838976674193</v>
      </c>
    </row>
    <row r="7" spans="1:9" s="59" customFormat="1" ht="27" customHeight="1">
      <c r="A7" s="254" t="s">
        <v>182</v>
      </c>
      <c r="B7" s="255"/>
      <c r="C7" s="189">
        <f aca="true" t="shared" si="1" ref="C7:H7">SUM(C8:C12)</f>
        <v>1169</v>
      </c>
      <c r="D7" s="189">
        <f t="shared" si="1"/>
        <v>1175</v>
      </c>
      <c r="E7" s="189">
        <f t="shared" si="1"/>
        <v>1014</v>
      </c>
      <c r="F7" s="189">
        <f t="shared" si="1"/>
        <v>977</v>
      </c>
      <c r="G7" s="189">
        <f t="shared" si="1"/>
        <v>751</v>
      </c>
      <c r="H7" s="189">
        <f t="shared" si="1"/>
        <v>-226</v>
      </c>
      <c r="I7" s="197">
        <f>H7/F7</f>
        <v>-0.23132036847492324</v>
      </c>
    </row>
    <row r="8" spans="1:9" ht="15" customHeight="1">
      <c r="A8" s="12">
        <v>1</v>
      </c>
      <c r="B8" s="55" t="s">
        <v>62</v>
      </c>
      <c r="C8" s="14">
        <v>356</v>
      </c>
      <c r="D8" s="14">
        <v>362</v>
      </c>
      <c r="E8" s="14">
        <v>290</v>
      </c>
      <c r="F8" s="14">
        <v>288</v>
      </c>
      <c r="G8" s="14">
        <v>180</v>
      </c>
      <c r="H8" s="6">
        <f>G8-F8</f>
        <v>-108</v>
      </c>
      <c r="I8" s="8">
        <f aca="true" t="shared" si="2" ref="I8:I13">H8/F8</f>
        <v>-0.375</v>
      </c>
    </row>
    <row r="9" spans="1:9" ht="15" customHeight="1">
      <c r="A9" s="12">
        <v>2</v>
      </c>
      <c r="B9" s="55" t="s">
        <v>64</v>
      </c>
      <c r="C9" s="14">
        <v>40</v>
      </c>
      <c r="D9" s="14">
        <v>26</v>
      </c>
      <c r="E9" s="14">
        <v>34</v>
      </c>
      <c r="F9" s="14">
        <v>29</v>
      </c>
      <c r="G9" s="14">
        <v>15</v>
      </c>
      <c r="H9" s="6">
        <f>G9-F9</f>
        <v>-14</v>
      </c>
      <c r="I9" s="8">
        <f t="shared" si="2"/>
        <v>-0.4827586206896552</v>
      </c>
    </row>
    <row r="10" spans="1:9" ht="15" customHeight="1">
      <c r="A10" s="12">
        <v>3</v>
      </c>
      <c r="B10" s="55" t="s">
        <v>67</v>
      </c>
      <c r="C10" s="14">
        <v>215</v>
      </c>
      <c r="D10" s="14">
        <v>238</v>
      </c>
      <c r="E10" s="14">
        <v>273</v>
      </c>
      <c r="F10" s="14">
        <v>263</v>
      </c>
      <c r="G10" s="14">
        <v>251</v>
      </c>
      <c r="H10" s="6">
        <f>G10-F10</f>
        <v>-12</v>
      </c>
      <c r="I10" s="8">
        <f t="shared" si="2"/>
        <v>-0.045627376425855515</v>
      </c>
    </row>
    <row r="11" spans="1:9" ht="15" customHeight="1">
      <c r="A11" s="12">
        <v>4</v>
      </c>
      <c r="B11" s="13" t="s">
        <v>75</v>
      </c>
      <c r="C11" s="14">
        <v>316</v>
      </c>
      <c r="D11" s="14">
        <v>339</v>
      </c>
      <c r="E11" s="14">
        <v>265</v>
      </c>
      <c r="F11" s="14">
        <v>259</v>
      </c>
      <c r="G11" s="14">
        <v>185</v>
      </c>
      <c r="H11" s="6">
        <f>G11-F11</f>
        <v>-74</v>
      </c>
      <c r="I11" s="8">
        <f>H11/F11</f>
        <v>-0.2857142857142857</v>
      </c>
    </row>
    <row r="12" spans="1:9" ht="15" customHeight="1">
      <c r="A12" s="12">
        <v>5</v>
      </c>
      <c r="B12" s="55" t="s">
        <v>69</v>
      </c>
      <c r="C12" s="14">
        <v>242</v>
      </c>
      <c r="D12" s="14">
        <v>210</v>
      </c>
      <c r="E12" s="14">
        <v>152</v>
      </c>
      <c r="F12" s="14">
        <v>138</v>
      </c>
      <c r="G12" s="14">
        <v>120</v>
      </c>
      <c r="H12" s="6">
        <f>G12-F12</f>
        <v>-18</v>
      </c>
      <c r="I12" s="8">
        <f t="shared" si="2"/>
        <v>-0.13043478260869565</v>
      </c>
    </row>
    <row r="13" spans="1:9" s="59" customFormat="1" ht="24.75" customHeight="1">
      <c r="A13" s="254" t="s">
        <v>183</v>
      </c>
      <c r="B13" s="256"/>
      <c r="C13" s="189">
        <f aca="true" t="shared" si="3" ref="C13:H13">SUM(C14:C19)</f>
        <v>1000</v>
      </c>
      <c r="D13" s="189">
        <f t="shared" si="3"/>
        <v>1162</v>
      </c>
      <c r="E13" s="189">
        <f t="shared" si="3"/>
        <v>1007</v>
      </c>
      <c r="F13" s="189">
        <f t="shared" si="3"/>
        <v>1021</v>
      </c>
      <c r="G13" s="189">
        <f t="shared" si="3"/>
        <v>880</v>
      </c>
      <c r="H13" s="189">
        <f t="shared" si="3"/>
        <v>-141</v>
      </c>
      <c r="I13" s="197">
        <f t="shared" si="2"/>
        <v>-0.13809990205680706</v>
      </c>
    </row>
    <row r="14" spans="1:9" ht="15" customHeight="1">
      <c r="A14" s="12">
        <v>1</v>
      </c>
      <c r="B14" s="13" t="s">
        <v>70</v>
      </c>
      <c r="C14" s="14">
        <v>255</v>
      </c>
      <c r="D14" s="14">
        <v>317</v>
      </c>
      <c r="E14" s="14">
        <v>276</v>
      </c>
      <c r="F14" s="14">
        <v>260</v>
      </c>
      <c r="G14" s="14">
        <v>275</v>
      </c>
      <c r="H14" s="6">
        <f aca="true" t="shared" si="4" ref="H14:H19">G14-F14</f>
        <v>15</v>
      </c>
      <c r="I14" s="8">
        <f aca="true" t="shared" si="5" ref="I14:I20">H14/F14</f>
        <v>0.057692307692307696</v>
      </c>
    </row>
    <row r="15" spans="1:9" ht="15" customHeight="1">
      <c r="A15" s="12">
        <v>2</v>
      </c>
      <c r="B15" s="13" t="s">
        <v>72</v>
      </c>
      <c r="C15" s="14">
        <v>114</v>
      </c>
      <c r="D15" s="14">
        <v>206</v>
      </c>
      <c r="E15" s="14">
        <v>162</v>
      </c>
      <c r="F15" s="14">
        <v>185</v>
      </c>
      <c r="G15" s="14">
        <v>165</v>
      </c>
      <c r="H15" s="6">
        <f t="shared" si="4"/>
        <v>-20</v>
      </c>
      <c r="I15" s="8">
        <f t="shared" si="5"/>
        <v>-0.10810810810810811</v>
      </c>
    </row>
    <row r="16" spans="1:9" ht="15" customHeight="1">
      <c r="A16" s="12">
        <v>3</v>
      </c>
      <c r="B16" s="13" t="s">
        <v>73</v>
      </c>
      <c r="C16" s="14">
        <v>25</v>
      </c>
      <c r="D16" s="14">
        <v>8</v>
      </c>
      <c r="E16" s="14">
        <v>20</v>
      </c>
      <c r="F16" s="14">
        <v>53</v>
      </c>
      <c r="G16" s="14">
        <v>55</v>
      </c>
      <c r="H16" s="6">
        <f t="shared" si="4"/>
        <v>2</v>
      </c>
      <c r="I16" s="8">
        <f t="shared" si="5"/>
        <v>0.03773584905660377</v>
      </c>
    </row>
    <row r="17" spans="1:9" ht="15" customHeight="1">
      <c r="A17" s="12">
        <v>4</v>
      </c>
      <c r="B17" s="13" t="s">
        <v>74</v>
      </c>
      <c r="C17" s="14">
        <v>312</v>
      </c>
      <c r="D17" s="14">
        <v>254</v>
      </c>
      <c r="E17" s="14">
        <v>204</v>
      </c>
      <c r="F17" s="14">
        <v>175</v>
      </c>
      <c r="G17" s="14">
        <v>117</v>
      </c>
      <c r="H17" s="6">
        <f t="shared" si="4"/>
        <v>-58</v>
      </c>
      <c r="I17" s="8">
        <f t="shared" si="5"/>
        <v>-0.3314285714285714</v>
      </c>
    </row>
    <row r="18" spans="1:9" ht="15" customHeight="1">
      <c r="A18" s="12">
        <v>5</v>
      </c>
      <c r="B18" s="13" t="s">
        <v>79</v>
      </c>
      <c r="C18" s="14">
        <v>154</v>
      </c>
      <c r="D18" s="14">
        <v>178</v>
      </c>
      <c r="E18" s="14">
        <v>202</v>
      </c>
      <c r="F18" s="14">
        <v>183</v>
      </c>
      <c r="G18" s="14">
        <v>143</v>
      </c>
      <c r="H18" s="6">
        <f t="shared" si="4"/>
        <v>-40</v>
      </c>
      <c r="I18" s="8">
        <f t="shared" si="5"/>
        <v>-0.2185792349726776</v>
      </c>
    </row>
    <row r="19" spans="1:9" s="59" customFormat="1" ht="15" customHeight="1">
      <c r="A19" s="18">
        <v>6</v>
      </c>
      <c r="B19" s="19" t="s">
        <v>71</v>
      </c>
      <c r="C19" s="20">
        <v>140</v>
      </c>
      <c r="D19" s="20">
        <v>199</v>
      </c>
      <c r="E19" s="20">
        <v>143</v>
      </c>
      <c r="F19" s="20">
        <v>165</v>
      </c>
      <c r="G19" s="20">
        <v>125</v>
      </c>
      <c r="H19" s="6">
        <f t="shared" si="4"/>
        <v>-40</v>
      </c>
      <c r="I19" s="8">
        <f t="shared" si="5"/>
        <v>-0.24242424242424243</v>
      </c>
    </row>
    <row r="20" spans="1:9" s="59" customFormat="1" ht="24.75" customHeight="1">
      <c r="A20" s="254" t="s">
        <v>184</v>
      </c>
      <c r="B20" s="256"/>
      <c r="C20" s="189">
        <f aca="true" t="shared" si="6" ref="C20:H20">SUM(C21:C28)</f>
        <v>3610</v>
      </c>
      <c r="D20" s="189">
        <f t="shared" si="6"/>
        <v>3057</v>
      </c>
      <c r="E20" s="189">
        <f t="shared" si="6"/>
        <v>2681</v>
      </c>
      <c r="F20" s="189">
        <f t="shared" si="6"/>
        <v>2222</v>
      </c>
      <c r="G20" s="189">
        <f t="shared" si="6"/>
        <v>1741</v>
      </c>
      <c r="H20" s="189">
        <f t="shared" si="6"/>
        <v>-481</v>
      </c>
      <c r="I20" s="197">
        <f t="shared" si="5"/>
        <v>-0.21647164716471648</v>
      </c>
    </row>
    <row r="21" spans="1:9" ht="15" customHeight="1">
      <c r="A21" s="12">
        <v>1</v>
      </c>
      <c r="B21" s="13" t="s">
        <v>92</v>
      </c>
      <c r="C21" s="14">
        <v>111</v>
      </c>
      <c r="D21" s="14">
        <v>119</v>
      </c>
      <c r="E21" s="14">
        <v>83</v>
      </c>
      <c r="F21" s="14">
        <v>87</v>
      </c>
      <c r="G21" s="14">
        <v>61</v>
      </c>
      <c r="H21" s="6">
        <f>G21-F21</f>
        <v>-26</v>
      </c>
      <c r="I21" s="8">
        <f>H21/F21</f>
        <v>-0.2988505747126437</v>
      </c>
    </row>
    <row r="22" spans="1:9" ht="15" customHeight="1">
      <c r="A22" s="12">
        <v>2</v>
      </c>
      <c r="B22" s="13" t="s">
        <v>94</v>
      </c>
      <c r="C22" s="14">
        <v>232</v>
      </c>
      <c r="D22" s="14">
        <v>198</v>
      </c>
      <c r="E22" s="14">
        <v>178</v>
      </c>
      <c r="F22" s="14">
        <v>147</v>
      </c>
      <c r="G22" s="14">
        <v>144</v>
      </c>
      <c r="H22" s="6">
        <f aca="true" t="shared" si="7" ref="H22:H27">G22-F22</f>
        <v>-3</v>
      </c>
      <c r="I22" s="8">
        <f aca="true" t="shared" si="8" ref="I22:I29">H22/F22</f>
        <v>-0.02040816326530612</v>
      </c>
    </row>
    <row r="23" spans="1:9" ht="15" customHeight="1">
      <c r="A23" s="12">
        <v>3</v>
      </c>
      <c r="B23" s="13" t="s">
        <v>95</v>
      </c>
      <c r="C23" s="14">
        <v>3</v>
      </c>
      <c r="D23" s="14">
        <v>2</v>
      </c>
      <c r="E23" s="14">
        <v>3</v>
      </c>
      <c r="F23" s="14">
        <v>7</v>
      </c>
      <c r="G23" s="14">
        <v>2</v>
      </c>
      <c r="H23" s="6">
        <f t="shared" si="7"/>
        <v>-5</v>
      </c>
      <c r="I23" s="8">
        <f t="shared" si="8"/>
        <v>-0.7142857142857143</v>
      </c>
    </row>
    <row r="24" spans="1:9" ht="15" customHeight="1">
      <c r="A24" s="12">
        <v>4</v>
      </c>
      <c r="B24" s="13" t="s">
        <v>41</v>
      </c>
      <c r="C24" s="14">
        <v>345</v>
      </c>
      <c r="D24" s="14">
        <v>300</v>
      </c>
      <c r="E24" s="14">
        <v>284</v>
      </c>
      <c r="F24" s="14">
        <v>251</v>
      </c>
      <c r="G24" s="14">
        <v>202</v>
      </c>
      <c r="H24" s="6">
        <f t="shared" si="7"/>
        <v>-49</v>
      </c>
      <c r="I24" s="8">
        <f t="shared" si="8"/>
        <v>-0.1952191235059761</v>
      </c>
    </row>
    <row r="25" spans="1:9" ht="15" customHeight="1">
      <c r="A25" s="12">
        <v>5</v>
      </c>
      <c r="B25" s="13" t="s">
        <v>97</v>
      </c>
      <c r="C25" s="14">
        <v>1033</v>
      </c>
      <c r="D25" s="14">
        <v>902</v>
      </c>
      <c r="E25" s="14">
        <v>809</v>
      </c>
      <c r="F25" s="14">
        <v>643</v>
      </c>
      <c r="G25" s="14">
        <v>513</v>
      </c>
      <c r="H25" s="6">
        <f t="shared" si="7"/>
        <v>-130</v>
      </c>
      <c r="I25" s="8">
        <f t="shared" si="8"/>
        <v>-0.20217729393468117</v>
      </c>
    </row>
    <row r="26" spans="1:9" ht="15" customHeight="1">
      <c r="A26" s="12">
        <v>6</v>
      </c>
      <c r="B26" s="13" t="s">
        <v>98</v>
      </c>
      <c r="C26" s="14">
        <v>263</v>
      </c>
      <c r="D26" s="14">
        <v>224</v>
      </c>
      <c r="E26" s="14">
        <v>205</v>
      </c>
      <c r="F26" s="14">
        <v>182</v>
      </c>
      <c r="G26" s="14">
        <v>146</v>
      </c>
      <c r="H26" s="6">
        <f t="shared" si="7"/>
        <v>-36</v>
      </c>
      <c r="I26" s="8">
        <f t="shared" si="8"/>
        <v>-0.1978021978021978</v>
      </c>
    </row>
    <row r="27" spans="1:9" ht="15" customHeight="1">
      <c r="A27" s="12">
        <v>7</v>
      </c>
      <c r="B27" s="13" t="s">
        <v>99</v>
      </c>
      <c r="C27" s="14">
        <v>103</v>
      </c>
      <c r="D27" s="14">
        <v>84</v>
      </c>
      <c r="E27" s="14">
        <v>67</v>
      </c>
      <c r="F27" s="14">
        <v>60</v>
      </c>
      <c r="G27" s="14">
        <v>43</v>
      </c>
      <c r="H27" s="6">
        <f t="shared" si="7"/>
        <v>-17</v>
      </c>
      <c r="I27" s="8">
        <f t="shared" si="8"/>
        <v>-0.2833333333333333</v>
      </c>
    </row>
    <row r="28" spans="1:9" s="59" customFormat="1" ht="15" customHeight="1">
      <c r="A28" s="18">
        <v>8</v>
      </c>
      <c r="B28" s="19" t="s">
        <v>42</v>
      </c>
      <c r="C28" s="20">
        <v>1520</v>
      </c>
      <c r="D28" s="20">
        <v>1228</v>
      </c>
      <c r="E28" s="20">
        <v>1052</v>
      </c>
      <c r="F28" s="20">
        <v>845</v>
      </c>
      <c r="G28" s="20">
        <v>630</v>
      </c>
      <c r="H28" s="6">
        <f>G28-F28</f>
        <v>-215</v>
      </c>
      <c r="I28" s="8">
        <f>H28/F28</f>
        <v>-0.25443786982248523</v>
      </c>
    </row>
    <row r="29" spans="1:9" s="59" customFormat="1" ht="25.5" customHeight="1">
      <c r="A29" s="254" t="s">
        <v>189</v>
      </c>
      <c r="B29" s="256"/>
      <c r="C29" s="198">
        <f aca="true" t="shared" si="9" ref="C29:H29">C30</f>
        <v>3772</v>
      </c>
      <c r="D29" s="198">
        <f t="shared" si="9"/>
        <v>3112</v>
      </c>
      <c r="E29" s="198">
        <f t="shared" si="9"/>
        <v>2300</v>
      </c>
      <c r="F29" s="198">
        <f t="shared" si="9"/>
        <v>1901</v>
      </c>
      <c r="G29" s="198">
        <f t="shared" si="9"/>
        <v>1278</v>
      </c>
      <c r="H29" s="198">
        <f t="shared" si="9"/>
        <v>-623</v>
      </c>
      <c r="I29" s="197">
        <f t="shared" si="8"/>
        <v>-0.32772225144660705</v>
      </c>
    </row>
    <row r="30" spans="1:9" s="59" customFormat="1" ht="15" customHeight="1">
      <c r="A30" s="18">
        <v>1</v>
      </c>
      <c r="B30" s="19" t="s">
        <v>155</v>
      </c>
      <c r="C30" s="20">
        <v>3772</v>
      </c>
      <c r="D30" s="20">
        <v>3112</v>
      </c>
      <c r="E30" s="20">
        <v>2300</v>
      </c>
      <c r="F30" s="20">
        <v>1901</v>
      </c>
      <c r="G30" s="20">
        <v>1278</v>
      </c>
      <c r="H30" s="6">
        <f>G30-F30</f>
        <v>-623</v>
      </c>
      <c r="I30" s="8">
        <f>H30/F30</f>
        <v>-0.32772225144660705</v>
      </c>
    </row>
    <row r="31" spans="1:9" s="59" customFormat="1" ht="24" customHeight="1">
      <c r="A31" s="254" t="s">
        <v>185</v>
      </c>
      <c r="B31" s="256"/>
      <c r="C31" s="189">
        <f aca="true" t="shared" si="10" ref="C31:H31">SUM(C32:C37)</f>
        <v>3407</v>
      </c>
      <c r="D31" s="189">
        <f t="shared" si="10"/>
        <v>3156</v>
      </c>
      <c r="E31" s="189">
        <f t="shared" si="10"/>
        <v>2705</v>
      </c>
      <c r="F31" s="189">
        <f t="shared" si="10"/>
        <v>2220</v>
      </c>
      <c r="G31" s="189">
        <f t="shared" si="10"/>
        <v>1541</v>
      </c>
      <c r="H31" s="189">
        <f t="shared" si="10"/>
        <v>-679</v>
      </c>
      <c r="I31" s="197">
        <f>H31/F31</f>
        <v>-0.30585585585585584</v>
      </c>
    </row>
    <row r="32" spans="1:9" ht="15" customHeight="1">
      <c r="A32" s="12">
        <v>1</v>
      </c>
      <c r="B32" s="13" t="s">
        <v>93</v>
      </c>
      <c r="C32" s="14">
        <v>775</v>
      </c>
      <c r="D32" s="14">
        <v>712</v>
      </c>
      <c r="E32" s="14">
        <v>631</v>
      </c>
      <c r="F32" s="14">
        <v>492</v>
      </c>
      <c r="G32" s="14">
        <v>352</v>
      </c>
      <c r="H32" s="6">
        <f aca="true" t="shared" si="11" ref="H32:H37">G32-F32</f>
        <v>-140</v>
      </c>
      <c r="I32" s="8">
        <f aca="true" t="shared" si="12" ref="I32:I38">H32/F32</f>
        <v>-0.2845528455284553</v>
      </c>
    </row>
    <row r="33" spans="1:9" ht="15" customHeight="1">
      <c r="A33" s="12">
        <v>2</v>
      </c>
      <c r="B33" s="13" t="s">
        <v>82</v>
      </c>
      <c r="C33" s="14">
        <v>262</v>
      </c>
      <c r="D33" s="14">
        <v>432</v>
      </c>
      <c r="E33" s="14">
        <v>344</v>
      </c>
      <c r="F33" s="14">
        <v>304</v>
      </c>
      <c r="G33" s="14">
        <v>226</v>
      </c>
      <c r="H33" s="6">
        <f t="shared" si="11"/>
        <v>-78</v>
      </c>
      <c r="I33" s="8">
        <f t="shared" si="12"/>
        <v>-0.2565789473684211</v>
      </c>
    </row>
    <row r="34" spans="1:9" ht="15" customHeight="1">
      <c r="A34" s="12">
        <v>3</v>
      </c>
      <c r="B34" s="13" t="s">
        <v>83</v>
      </c>
      <c r="C34" s="14">
        <v>351</v>
      </c>
      <c r="D34" s="14">
        <v>302</v>
      </c>
      <c r="E34" s="14">
        <v>261</v>
      </c>
      <c r="F34" s="14">
        <v>191</v>
      </c>
      <c r="G34" s="14">
        <v>127</v>
      </c>
      <c r="H34" s="6">
        <f t="shared" si="11"/>
        <v>-64</v>
      </c>
      <c r="I34" s="8">
        <f t="shared" si="12"/>
        <v>-0.33507853403141363</v>
      </c>
    </row>
    <row r="35" spans="1:9" ht="15" customHeight="1">
      <c r="A35" s="12">
        <v>4</v>
      </c>
      <c r="B35" s="13" t="s">
        <v>84</v>
      </c>
      <c r="C35" s="14">
        <v>226</v>
      </c>
      <c r="D35" s="14">
        <v>208</v>
      </c>
      <c r="E35" s="14">
        <v>181</v>
      </c>
      <c r="F35" s="14">
        <v>195</v>
      </c>
      <c r="G35" s="14">
        <v>137</v>
      </c>
      <c r="H35" s="6">
        <f t="shared" si="11"/>
        <v>-58</v>
      </c>
      <c r="I35" s="8">
        <f t="shared" si="12"/>
        <v>-0.29743589743589743</v>
      </c>
    </row>
    <row r="36" spans="1:9" ht="15" customHeight="1">
      <c r="A36" s="12">
        <v>5</v>
      </c>
      <c r="B36" s="13" t="s">
        <v>85</v>
      </c>
      <c r="C36" s="14">
        <v>470</v>
      </c>
      <c r="D36" s="14">
        <v>376</v>
      </c>
      <c r="E36" s="14">
        <v>287</v>
      </c>
      <c r="F36" s="14">
        <v>229</v>
      </c>
      <c r="G36" s="14">
        <v>137</v>
      </c>
      <c r="H36" s="6">
        <f t="shared" si="11"/>
        <v>-92</v>
      </c>
      <c r="I36" s="8">
        <f t="shared" si="12"/>
        <v>-0.4017467248908297</v>
      </c>
    </row>
    <row r="37" spans="1:9" ht="15" customHeight="1">
      <c r="A37" s="12">
        <v>6</v>
      </c>
      <c r="B37" s="13" t="s">
        <v>90</v>
      </c>
      <c r="C37" s="14">
        <v>1323</v>
      </c>
      <c r="D37" s="14">
        <v>1126</v>
      </c>
      <c r="E37" s="14">
        <v>1001</v>
      </c>
      <c r="F37" s="14">
        <v>809</v>
      </c>
      <c r="G37" s="14">
        <v>562</v>
      </c>
      <c r="H37" s="6">
        <f t="shared" si="11"/>
        <v>-247</v>
      </c>
      <c r="I37" s="8">
        <f t="shared" si="12"/>
        <v>-0.3053152039555006</v>
      </c>
    </row>
    <row r="38" spans="1:9" s="59" customFormat="1" ht="24" customHeight="1">
      <c r="A38" s="254" t="s">
        <v>186</v>
      </c>
      <c r="B38" s="256"/>
      <c r="C38" s="189">
        <f aca="true" t="shared" si="13" ref="C38:H38">SUM(C39:C45)</f>
        <v>1733</v>
      </c>
      <c r="D38" s="189">
        <f t="shared" si="13"/>
        <v>1554</v>
      </c>
      <c r="E38" s="189">
        <f t="shared" si="13"/>
        <v>1474</v>
      </c>
      <c r="F38" s="189">
        <f t="shared" si="13"/>
        <v>1069</v>
      </c>
      <c r="G38" s="189">
        <f t="shared" si="13"/>
        <v>831</v>
      </c>
      <c r="H38" s="189">
        <f t="shared" si="13"/>
        <v>-238</v>
      </c>
      <c r="I38" s="197">
        <f t="shared" si="12"/>
        <v>-0.2226379794200187</v>
      </c>
    </row>
    <row r="39" spans="1:9" ht="15" customHeight="1">
      <c r="A39" s="12">
        <v>1</v>
      </c>
      <c r="B39" s="13" t="s">
        <v>80</v>
      </c>
      <c r="C39" s="14">
        <v>271</v>
      </c>
      <c r="D39" s="14">
        <v>199</v>
      </c>
      <c r="E39" s="38">
        <v>140</v>
      </c>
      <c r="F39" s="14">
        <v>86</v>
      </c>
      <c r="G39" s="14">
        <v>65</v>
      </c>
      <c r="H39" s="6">
        <f aca="true" t="shared" si="14" ref="H39:H45">G39-F39</f>
        <v>-21</v>
      </c>
      <c r="I39" s="8">
        <f aca="true" t="shared" si="15" ref="I39:I46">H39/F39</f>
        <v>-0.2441860465116279</v>
      </c>
    </row>
    <row r="40" spans="1:9" ht="15" customHeight="1">
      <c r="A40" s="12">
        <v>2</v>
      </c>
      <c r="B40" s="13" t="s">
        <v>81</v>
      </c>
      <c r="C40" s="14">
        <v>2</v>
      </c>
      <c r="D40" s="14">
        <v>16</v>
      </c>
      <c r="E40" s="14">
        <v>78</v>
      </c>
      <c r="F40" s="14">
        <v>36</v>
      </c>
      <c r="G40" s="14">
        <v>58</v>
      </c>
      <c r="H40" s="6">
        <f t="shared" si="14"/>
        <v>22</v>
      </c>
      <c r="I40" s="8">
        <f t="shared" si="15"/>
        <v>0.6111111111111112</v>
      </c>
    </row>
    <row r="41" spans="1:9" ht="15" customHeight="1">
      <c r="A41" s="12">
        <v>3</v>
      </c>
      <c r="B41" s="13" t="s">
        <v>86</v>
      </c>
      <c r="C41" s="14">
        <v>571</v>
      </c>
      <c r="D41" s="14">
        <v>497</v>
      </c>
      <c r="E41" s="14">
        <v>435</v>
      </c>
      <c r="F41" s="14">
        <v>330</v>
      </c>
      <c r="G41" s="14">
        <v>221</v>
      </c>
      <c r="H41" s="6">
        <f t="shared" si="14"/>
        <v>-109</v>
      </c>
      <c r="I41" s="8">
        <f t="shared" si="15"/>
        <v>-0.3303030303030303</v>
      </c>
    </row>
    <row r="42" spans="1:9" ht="15" customHeight="1">
      <c r="A42" s="12">
        <v>4</v>
      </c>
      <c r="B42" s="13" t="s">
        <v>87</v>
      </c>
      <c r="C42" s="14">
        <v>114</v>
      </c>
      <c r="D42" s="14">
        <v>212</v>
      </c>
      <c r="E42" s="14">
        <v>345</v>
      </c>
      <c r="F42" s="14">
        <v>258</v>
      </c>
      <c r="G42" s="14">
        <v>233</v>
      </c>
      <c r="H42" s="6">
        <f t="shared" si="14"/>
        <v>-25</v>
      </c>
      <c r="I42" s="8">
        <f t="shared" si="15"/>
        <v>-0.09689922480620156</v>
      </c>
    </row>
    <row r="43" spans="1:9" ht="15" customHeight="1">
      <c r="A43" s="12">
        <v>5</v>
      </c>
      <c r="B43" s="13" t="s">
        <v>88</v>
      </c>
      <c r="C43" s="14">
        <v>63</v>
      </c>
      <c r="D43" s="14">
        <v>27</v>
      </c>
      <c r="E43" s="14">
        <v>15</v>
      </c>
      <c r="F43" s="14">
        <v>4</v>
      </c>
      <c r="G43" s="14">
        <v>5</v>
      </c>
      <c r="H43" s="6">
        <f t="shared" si="14"/>
        <v>1</v>
      </c>
      <c r="I43" s="8">
        <f t="shared" si="15"/>
        <v>0.25</v>
      </c>
    </row>
    <row r="44" spans="1:9" ht="15" customHeight="1">
      <c r="A44" s="12">
        <v>6</v>
      </c>
      <c r="B44" s="13" t="s">
        <v>89</v>
      </c>
      <c r="C44" s="14">
        <v>390</v>
      </c>
      <c r="D44" s="14">
        <v>320</v>
      </c>
      <c r="E44" s="14">
        <v>239</v>
      </c>
      <c r="F44" s="14">
        <v>158</v>
      </c>
      <c r="G44" s="14">
        <v>138</v>
      </c>
      <c r="H44" s="6">
        <f t="shared" si="14"/>
        <v>-20</v>
      </c>
      <c r="I44" s="8">
        <f t="shared" si="15"/>
        <v>-0.12658227848101267</v>
      </c>
    </row>
    <row r="45" spans="1:9" ht="15" customHeight="1">
      <c r="A45" s="12">
        <v>7</v>
      </c>
      <c r="B45" s="13" t="s">
        <v>91</v>
      </c>
      <c r="C45" s="14">
        <v>322</v>
      </c>
      <c r="D45" s="14">
        <v>283</v>
      </c>
      <c r="E45" s="14">
        <v>222</v>
      </c>
      <c r="F45" s="14">
        <v>197</v>
      </c>
      <c r="G45" s="14">
        <v>111</v>
      </c>
      <c r="H45" s="6">
        <f t="shared" si="14"/>
        <v>-86</v>
      </c>
      <c r="I45" s="8">
        <f t="shared" si="15"/>
        <v>-0.4365482233502538</v>
      </c>
    </row>
    <row r="46" spans="1:9" s="59" customFormat="1" ht="24" customHeight="1">
      <c r="A46" s="254" t="s">
        <v>187</v>
      </c>
      <c r="B46" s="256"/>
      <c r="C46" s="189">
        <f aca="true" t="shared" si="16" ref="C46:H46">SUM(C47:C50)</f>
        <v>763</v>
      </c>
      <c r="D46" s="189">
        <f t="shared" si="16"/>
        <v>536</v>
      </c>
      <c r="E46" s="189">
        <f t="shared" si="16"/>
        <v>495</v>
      </c>
      <c r="F46" s="189">
        <f t="shared" si="16"/>
        <v>533</v>
      </c>
      <c r="G46" s="189">
        <f t="shared" si="16"/>
        <v>399</v>
      </c>
      <c r="H46" s="189">
        <f t="shared" si="16"/>
        <v>-134</v>
      </c>
      <c r="I46" s="197">
        <f t="shared" si="15"/>
        <v>-0.25140712945590993</v>
      </c>
    </row>
    <row r="47" spans="1:9" ht="15" customHeight="1">
      <c r="A47" s="12">
        <v>1</v>
      </c>
      <c r="B47" s="13" t="s">
        <v>63</v>
      </c>
      <c r="C47" s="14">
        <v>185</v>
      </c>
      <c r="D47" s="14">
        <v>158</v>
      </c>
      <c r="E47" s="14">
        <v>132</v>
      </c>
      <c r="F47" s="14">
        <v>214</v>
      </c>
      <c r="G47" s="14">
        <v>119</v>
      </c>
      <c r="H47" s="6">
        <f>G47-F47</f>
        <v>-95</v>
      </c>
      <c r="I47" s="8">
        <f aca="true" t="shared" si="17" ref="I47:I56">H47/F47</f>
        <v>-0.4439252336448598</v>
      </c>
    </row>
    <row r="48" spans="1:9" ht="15" customHeight="1">
      <c r="A48" s="12">
        <v>2</v>
      </c>
      <c r="B48" s="13" t="s">
        <v>66</v>
      </c>
      <c r="C48" s="14">
        <v>390</v>
      </c>
      <c r="D48" s="14">
        <v>286</v>
      </c>
      <c r="E48" s="14">
        <v>281</v>
      </c>
      <c r="F48" s="14">
        <v>214</v>
      </c>
      <c r="G48" s="14">
        <v>191</v>
      </c>
      <c r="H48" s="6">
        <f>G48-F48</f>
        <v>-23</v>
      </c>
      <c r="I48" s="8">
        <f t="shared" si="17"/>
        <v>-0.10747663551401869</v>
      </c>
    </row>
    <row r="49" spans="1:9" ht="15" customHeight="1">
      <c r="A49" s="12">
        <v>3</v>
      </c>
      <c r="B49" s="13" t="s">
        <v>68</v>
      </c>
      <c r="C49" s="14">
        <v>129</v>
      </c>
      <c r="D49" s="14">
        <v>64</v>
      </c>
      <c r="E49" s="14">
        <v>57</v>
      </c>
      <c r="F49" s="14">
        <v>85</v>
      </c>
      <c r="G49" s="14">
        <v>77</v>
      </c>
      <c r="H49" s="6">
        <f>G49-F49</f>
        <v>-8</v>
      </c>
      <c r="I49" s="8">
        <f t="shared" si="17"/>
        <v>-0.09411764705882353</v>
      </c>
    </row>
    <row r="50" spans="1:9" s="59" customFormat="1" ht="15" customHeight="1">
      <c r="A50" s="18">
        <v>4</v>
      </c>
      <c r="B50" s="19" t="s">
        <v>65</v>
      </c>
      <c r="C50" s="20">
        <v>59</v>
      </c>
      <c r="D50" s="20">
        <v>28</v>
      </c>
      <c r="E50" s="20">
        <v>25</v>
      </c>
      <c r="F50" s="20">
        <v>20</v>
      </c>
      <c r="G50" s="20">
        <v>12</v>
      </c>
      <c r="H50" s="6">
        <f>G50-F50</f>
        <v>-8</v>
      </c>
      <c r="I50" s="8">
        <f t="shared" si="17"/>
        <v>-0.4</v>
      </c>
    </row>
    <row r="51" spans="1:9" s="59" customFormat="1" ht="24" customHeight="1">
      <c r="A51" s="254" t="s">
        <v>188</v>
      </c>
      <c r="B51" s="256"/>
      <c r="C51" s="189">
        <f aca="true" t="shared" si="18" ref="C51:H51">SUM(C52:C56)</f>
        <v>1219</v>
      </c>
      <c r="D51" s="189">
        <f t="shared" si="18"/>
        <v>1050</v>
      </c>
      <c r="E51" s="189">
        <f t="shared" si="18"/>
        <v>850</v>
      </c>
      <c r="F51" s="189">
        <f t="shared" si="18"/>
        <v>689</v>
      </c>
      <c r="G51" s="189">
        <f t="shared" si="18"/>
        <v>546</v>
      </c>
      <c r="H51" s="189">
        <f t="shared" si="18"/>
        <v>-143</v>
      </c>
      <c r="I51" s="197">
        <f t="shared" si="17"/>
        <v>-0.20754716981132076</v>
      </c>
    </row>
    <row r="52" spans="1:9" ht="15" customHeight="1">
      <c r="A52" s="12">
        <v>1</v>
      </c>
      <c r="B52" s="13" t="s">
        <v>13</v>
      </c>
      <c r="C52" s="14">
        <v>109</v>
      </c>
      <c r="D52" s="14">
        <v>102</v>
      </c>
      <c r="E52" s="14">
        <v>97</v>
      </c>
      <c r="F52" s="14">
        <v>60</v>
      </c>
      <c r="G52" s="14">
        <v>41</v>
      </c>
      <c r="H52" s="6">
        <f>G52-F52</f>
        <v>-19</v>
      </c>
      <c r="I52" s="8">
        <f t="shared" si="17"/>
        <v>-0.31666666666666665</v>
      </c>
    </row>
    <row r="53" spans="1:9" ht="15" customHeight="1">
      <c r="A53" s="12">
        <v>2</v>
      </c>
      <c r="B53" s="13" t="s">
        <v>76</v>
      </c>
      <c r="C53" s="14">
        <v>259</v>
      </c>
      <c r="D53" s="14">
        <v>253</v>
      </c>
      <c r="E53" s="14">
        <v>189</v>
      </c>
      <c r="F53" s="14">
        <v>166</v>
      </c>
      <c r="G53" s="14">
        <v>131</v>
      </c>
      <c r="H53" s="6">
        <f>G53-F53</f>
        <v>-35</v>
      </c>
      <c r="I53" s="8">
        <f t="shared" si="17"/>
        <v>-0.21084337349397592</v>
      </c>
    </row>
    <row r="54" spans="1:9" ht="15" customHeight="1">
      <c r="A54" s="12">
        <v>3</v>
      </c>
      <c r="B54" s="13" t="s">
        <v>77</v>
      </c>
      <c r="C54" s="14">
        <v>125</v>
      </c>
      <c r="D54" s="14">
        <v>158</v>
      </c>
      <c r="E54" s="14">
        <v>148</v>
      </c>
      <c r="F54" s="14">
        <v>118</v>
      </c>
      <c r="G54" s="14">
        <v>90</v>
      </c>
      <c r="H54" s="6">
        <f>G54-F54</f>
        <v>-28</v>
      </c>
      <c r="I54" s="8">
        <f t="shared" si="17"/>
        <v>-0.23728813559322035</v>
      </c>
    </row>
    <row r="55" spans="1:9" ht="15" customHeight="1">
      <c r="A55" s="12">
        <v>4</v>
      </c>
      <c r="B55" s="13" t="s">
        <v>78</v>
      </c>
      <c r="C55" s="14">
        <v>352</v>
      </c>
      <c r="D55" s="14">
        <v>213</v>
      </c>
      <c r="E55" s="14">
        <v>151</v>
      </c>
      <c r="F55" s="14">
        <v>125</v>
      </c>
      <c r="G55" s="14">
        <v>103</v>
      </c>
      <c r="H55" s="6">
        <f>G55-F55</f>
        <v>-22</v>
      </c>
      <c r="I55" s="8">
        <f t="shared" si="17"/>
        <v>-0.176</v>
      </c>
    </row>
    <row r="56" spans="1:9" s="59" customFormat="1" ht="15" customHeight="1" thickBot="1">
      <c r="A56" s="155">
        <v>5</v>
      </c>
      <c r="B56" s="152" t="s">
        <v>20</v>
      </c>
      <c r="C56" s="154">
        <v>374</v>
      </c>
      <c r="D56" s="154">
        <v>324</v>
      </c>
      <c r="E56" s="154">
        <v>265</v>
      </c>
      <c r="F56" s="154">
        <v>220</v>
      </c>
      <c r="G56" s="154">
        <v>181</v>
      </c>
      <c r="H56" s="91">
        <f>G56-F56</f>
        <v>-39</v>
      </c>
      <c r="I56" s="61">
        <f t="shared" si="17"/>
        <v>-0.17727272727272728</v>
      </c>
    </row>
    <row r="57" ht="13.5" thickTop="1"/>
    <row r="59" spans="1:9" ht="28.5" customHeight="1">
      <c r="A59" s="289"/>
      <c r="B59" s="289"/>
      <c r="C59" s="289"/>
      <c r="D59" s="289"/>
      <c r="E59" s="289"/>
      <c r="F59" s="289"/>
      <c r="G59" s="289"/>
      <c r="H59" s="289"/>
      <c r="I59" s="288"/>
    </row>
    <row r="60" spans="2:8" ht="12.75">
      <c r="B60" s="63"/>
      <c r="C60" s="65"/>
      <c r="D60" s="65"/>
      <c r="E60" s="65"/>
      <c r="F60" s="65"/>
      <c r="G60" s="65"/>
      <c r="H60" s="65"/>
    </row>
    <row r="61" spans="3:8" ht="12.75">
      <c r="C61" s="65"/>
      <c r="D61" s="65"/>
      <c r="E61" s="65"/>
      <c r="F61" s="65"/>
      <c r="G61" s="65"/>
      <c r="H61" s="65"/>
    </row>
  </sheetData>
  <sheetProtection/>
  <mergeCells count="17">
    <mergeCell ref="A59:I59"/>
    <mergeCell ref="A38:B38"/>
    <mergeCell ref="A7:B7"/>
    <mergeCell ref="A13:B13"/>
    <mergeCell ref="A29:B29"/>
    <mergeCell ref="A31:B31"/>
    <mergeCell ref="A46:B46"/>
    <mergeCell ref="A51:B51"/>
    <mergeCell ref="C3:G3"/>
    <mergeCell ref="A2:I2"/>
    <mergeCell ref="A1:I1"/>
    <mergeCell ref="A20:B20"/>
    <mergeCell ref="H3:I3"/>
    <mergeCell ref="A6:B6"/>
    <mergeCell ref="B3:B4"/>
    <mergeCell ref="A3:A4"/>
    <mergeCell ref="A5:B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zoomScaleSheetLayoutView="75" zoomScalePageLayoutView="0" workbookViewId="0" topLeftCell="A1">
      <selection activeCell="C6" sqref="C6"/>
    </sheetView>
  </sheetViews>
  <sheetFormatPr defaultColWidth="7.875" defaultRowHeight="12.75"/>
  <cols>
    <col min="1" max="1" width="3.125" style="24" customWidth="1"/>
    <col min="2" max="2" width="20.25390625" style="24" customWidth="1"/>
    <col min="3" max="3" width="10.625" style="24" customWidth="1"/>
    <col min="4" max="4" width="8.625" style="24" customWidth="1"/>
    <col min="5" max="5" width="9.75390625" style="24" customWidth="1"/>
    <col min="6" max="6" width="8.375" style="24" customWidth="1"/>
    <col min="7" max="7" width="7.875" style="24" customWidth="1"/>
    <col min="8" max="8" width="8.75390625" style="24" customWidth="1"/>
    <col min="9" max="9" width="8.875" style="24" customWidth="1"/>
    <col min="10" max="10" width="8.25390625" style="24" customWidth="1"/>
    <col min="11" max="11" width="8.375" style="24" customWidth="1"/>
    <col min="12" max="12" width="8.25390625" style="24" customWidth="1"/>
    <col min="13" max="13" width="8.125" style="24" customWidth="1"/>
    <col min="14" max="14" width="7.375" style="24" customWidth="1"/>
    <col min="15" max="15" width="9.125" style="24" customWidth="1"/>
    <col min="16" max="16384" width="7.875" style="24" customWidth="1"/>
  </cols>
  <sheetData>
    <row r="1" spans="1:15" ht="15.75">
      <c r="A1" s="290" t="s">
        <v>114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s="69" customFormat="1" ht="19.5" customHeight="1" thickBot="1">
      <c r="A2" s="275" t="s">
        <v>246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s="9" customFormat="1" ht="18" customHeight="1" thickTop="1">
      <c r="A3" s="291" t="s">
        <v>1</v>
      </c>
      <c r="B3" s="293" t="s">
        <v>2</v>
      </c>
      <c r="C3" s="295" t="s">
        <v>115</v>
      </c>
      <c r="D3" s="296" t="s">
        <v>132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s="9" customFormat="1" ht="56.25">
      <c r="A4" s="292"/>
      <c r="B4" s="294"/>
      <c r="C4" s="294"/>
      <c r="D4" s="97" t="s">
        <v>203</v>
      </c>
      <c r="E4" s="70" t="s">
        <v>133</v>
      </c>
      <c r="F4" s="70" t="s">
        <v>127</v>
      </c>
      <c r="G4" s="70" t="s">
        <v>133</v>
      </c>
      <c r="H4" s="70" t="s">
        <v>128</v>
      </c>
      <c r="I4" s="70" t="s">
        <v>133</v>
      </c>
      <c r="J4" s="70" t="s">
        <v>129</v>
      </c>
      <c r="K4" s="70" t="s">
        <v>133</v>
      </c>
      <c r="L4" s="70" t="s">
        <v>130</v>
      </c>
      <c r="M4" s="70" t="s">
        <v>133</v>
      </c>
      <c r="N4" s="70" t="s">
        <v>131</v>
      </c>
      <c r="O4" s="72" t="s">
        <v>133</v>
      </c>
    </row>
    <row r="5" spans="1:15" s="9" customFormat="1" ht="12.75">
      <c r="A5" s="261" t="s">
        <v>216</v>
      </c>
      <c r="B5" s="262"/>
      <c r="C5" s="164">
        <f>D5+F5+H5+J5+L5+N5</f>
        <v>1081746</v>
      </c>
      <c r="D5" s="237">
        <v>134333</v>
      </c>
      <c r="E5" s="176">
        <f>D5/C5</f>
        <v>0.1241816470779647</v>
      </c>
      <c r="F5" s="238">
        <v>303039</v>
      </c>
      <c r="G5" s="176">
        <f>F5/C5</f>
        <v>0.2801387756460389</v>
      </c>
      <c r="H5" s="238">
        <v>250559</v>
      </c>
      <c r="I5" s="176">
        <f>H5/C5</f>
        <v>0.2316246142809865</v>
      </c>
      <c r="J5" s="238">
        <v>197004</v>
      </c>
      <c r="K5" s="176">
        <f>J5/C5</f>
        <v>0.18211668913035037</v>
      </c>
      <c r="L5" s="238">
        <v>130368</v>
      </c>
      <c r="M5" s="176">
        <f>L5/C5</f>
        <v>0.12051627646416072</v>
      </c>
      <c r="N5" s="238">
        <v>66443</v>
      </c>
      <c r="O5" s="177">
        <f>N5/C5</f>
        <v>0.06142199740049882</v>
      </c>
    </row>
    <row r="6" spans="1:15" s="98" customFormat="1" ht="32.25" customHeight="1">
      <c r="A6" s="298" t="s">
        <v>116</v>
      </c>
      <c r="B6" s="299"/>
      <c r="C6" s="193">
        <f>D6+F6+H6+J6+L6+N6</f>
        <v>154068</v>
      </c>
      <c r="D6" s="193">
        <f>D7+D13+D20+D29+D31+D38+D46+D51</f>
        <v>18032</v>
      </c>
      <c r="E6" s="200">
        <f>D6/C6</f>
        <v>0.11703922943116027</v>
      </c>
      <c r="F6" s="193">
        <f>F7+F13+F20+F29+F31+F38+F46+F51</f>
        <v>41036</v>
      </c>
      <c r="G6" s="200">
        <f>F6/C6</f>
        <v>0.26634992341044217</v>
      </c>
      <c r="H6" s="193">
        <f>H7+H13+H20+H29+H31+H38+H46+H51</f>
        <v>37080</v>
      </c>
      <c r="I6" s="200">
        <f>H6/C6</f>
        <v>0.24067294960666719</v>
      </c>
      <c r="J6" s="193">
        <f>J7+J13+J20+J29+J31+J38+J46+J51</f>
        <v>28532</v>
      </c>
      <c r="K6" s="200">
        <f>J6/C6</f>
        <v>0.1851909546434042</v>
      </c>
      <c r="L6" s="193">
        <f>L7+L13+L20+L29+L31+L38+L46+L51</f>
        <v>18868</v>
      </c>
      <c r="M6" s="200">
        <f>L6/C6</f>
        <v>0.12246540488615416</v>
      </c>
      <c r="N6" s="193">
        <f>N7+N13+N20+N29+N31+N38+N46+N51</f>
        <v>10520</v>
      </c>
      <c r="O6" s="194">
        <f>N6/C6</f>
        <v>0.06828153802217203</v>
      </c>
    </row>
    <row r="7" spans="1:15" s="99" customFormat="1" ht="27.75" customHeight="1">
      <c r="A7" s="254" t="s">
        <v>182</v>
      </c>
      <c r="B7" s="255"/>
      <c r="C7" s="189">
        <f>SUM(C8:C12)</f>
        <v>14633</v>
      </c>
      <c r="D7" s="189">
        <f>SUM(D8:D12)</f>
        <v>2247</v>
      </c>
      <c r="E7" s="202">
        <f>D7/C7</f>
        <v>0.15355702863390966</v>
      </c>
      <c r="F7" s="189">
        <f>SUM(F8:F12)</f>
        <v>4250</v>
      </c>
      <c r="G7" s="202">
        <f>F7/C7</f>
        <v>0.29043941775439075</v>
      </c>
      <c r="H7" s="189">
        <f>SUM(H8:H12)</f>
        <v>3172</v>
      </c>
      <c r="I7" s="202">
        <f>H7/C7</f>
        <v>0.21677031367457117</v>
      </c>
      <c r="J7" s="189">
        <f>SUM(J8:J12)</f>
        <v>2516</v>
      </c>
      <c r="K7" s="202">
        <f>J7/C7</f>
        <v>0.17194013531059932</v>
      </c>
      <c r="L7" s="189">
        <f>SUM(L8:L12)</f>
        <v>1625</v>
      </c>
      <c r="M7" s="202">
        <f>L7/C7</f>
        <v>0.11105036561197294</v>
      </c>
      <c r="N7" s="189">
        <f>SUM(N8:N12)</f>
        <v>823</v>
      </c>
      <c r="O7" s="197">
        <f>N7/C7</f>
        <v>0.05624273901455614</v>
      </c>
    </row>
    <row r="8" spans="1:15" s="4" customFormat="1" ht="15" customHeight="1">
      <c r="A8" s="75">
        <v>1</v>
      </c>
      <c r="B8" s="76" t="s">
        <v>62</v>
      </c>
      <c r="C8" s="68">
        <f>D8+F8+H8+J8+L8+N8</f>
        <v>3681</v>
      </c>
      <c r="D8" s="77">
        <f>'[1]Z53_wiek_ogolem'!D7</f>
        <v>494</v>
      </c>
      <c r="E8" s="78">
        <f aca="true" t="shared" si="0" ref="E8:E13">D8/C8</f>
        <v>0.13420266232002173</v>
      </c>
      <c r="F8" s="77">
        <f>'[1]Z53_wiek_ogolem'!F7</f>
        <v>1022</v>
      </c>
      <c r="G8" s="78">
        <f aca="true" t="shared" si="1" ref="G8:G13">F8/C8</f>
        <v>0.27764194512360774</v>
      </c>
      <c r="H8" s="77">
        <f>'[1]Z53_wiek_ogolem'!H7</f>
        <v>766</v>
      </c>
      <c r="I8" s="78">
        <f aca="true" t="shared" si="2" ref="I8:I13">H8/C8</f>
        <v>0.20809562618853572</v>
      </c>
      <c r="J8" s="77">
        <f>'[1]Z53_wiek_ogolem'!J7</f>
        <v>704</v>
      </c>
      <c r="K8" s="78">
        <f aca="true" t="shared" si="3" ref="K8:K13">J8/C8</f>
        <v>0.191252377071448</v>
      </c>
      <c r="L8" s="77">
        <f>'[1]Z53_wiek_ogolem'!L7</f>
        <v>444</v>
      </c>
      <c r="M8" s="78">
        <f aca="true" t="shared" si="4" ref="M8:M13">L8/C8</f>
        <v>0.12061939690301549</v>
      </c>
      <c r="N8" s="77">
        <f>'[1]Z53_wiek_ogolem'!N7</f>
        <v>251</v>
      </c>
      <c r="O8" s="80">
        <f aca="true" t="shared" si="5" ref="O8:O13">N8/C8</f>
        <v>0.06818799239337137</v>
      </c>
    </row>
    <row r="9" spans="1:15" s="4" customFormat="1" ht="15" customHeight="1">
      <c r="A9" s="75">
        <v>2</v>
      </c>
      <c r="B9" s="76" t="s">
        <v>64</v>
      </c>
      <c r="C9" s="68">
        <f>D9+F9+H9+J9+L9+N9</f>
        <v>2088</v>
      </c>
      <c r="D9" s="77">
        <f>'[1]Z53_wiek_ogolem'!D8</f>
        <v>291</v>
      </c>
      <c r="E9" s="78">
        <f t="shared" si="0"/>
        <v>0.13936781609195403</v>
      </c>
      <c r="F9" s="77">
        <f>'[1]Z53_wiek_ogolem'!F8</f>
        <v>591</v>
      </c>
      <c r="G9" s="78">
        <f t="shared" si="1"/>
        <v>0.28304597701149425</v>
      </c>
      <c r="H9" s="77">
        <f>'[1]Z53_wiek_ogolem'!H8</f>
        <v>441</v>
      </c>
      <c r="I9" s="78">
        <f t="shared" si="2"/>
        <v>0.21120689655172414</v>
      </c>
      <c r="J9" s="77">
        <f>'[1]Z53_wiek_ogolem'!J8</f>
        <v>345</v>
      </c>
      <c r="K9" s="78">
        <f t="shared" si="3"/>
        <v>0.16522988505747127</v>
      </c>
      <c r="L9" s="77">
        <f>'[1]Z53_wiek_ogolem'!L8</f>
        <v>275</v>
      </c>
      <c r="M9" s="78">
        <f t="shared" si="4"/>
        <v>0.13170498084291188</v>
      </c>
      <c r="N9" s="77">
        <f>'[1]Z53_wiek_ogolem'!N8</f>
        <v>145</v>
      </c>
      <c r="O9" s="80">
        <f t="shared" si="5"/>
        <v>0.06944444444444445</v>
      </c>
    </row>
    <row r="10" spans="1:15" s="4" customFormat="1" ht="15" customHeight="1">
      <c r="A10" s="75">
        <v>3</v>
      </c>
      <c r="B10" s="76" t="s">
        <v>67</v>
      </c>
      <c r="C10" s="68">
        <f>D10+F10+H10+J10+L10+N10</f>
        <v>3619</v>
      </c>
      <c r="D10" s="77">
        <f>'[1]Z53_wiek_ogolem'!D9</f>
        <v>594</v>
      </c>
      <c r="E10" s="78">
        <f t="shared" si="0"/>
        <v>0.1641337386018237</v>
      </c>
      <c r="F10" s="77">
        <f>'[1]Z53_wiek_ogolem'!F9</f>
        <v>1074</v>
      </c>
      <c r="G10" s="78">
        <f t="shared" si="1"/>
        <v>0.29676706272450953</v>
      </c>
      <c r="H10" s="77">
        <f>'[1]Z53_wiek_ogolem'!H9</f>
        <v>786</v>
      </c>
      <c r="I10" s="78">
        <f t="shared" si="2"/>
        <v>0.21718706825089804</v>
      </c>
      <c r="J10" s="77">
        <f>'[1]Z53_wiek_ogolem'!J9</f>
        <v>588</v>
      </c>
      <c r="K10" s="78">
        <f t="shared" si="3"/>
        <v>0.16247582205029013</v>
      </c>
      <c r="L10" s="77">
        <f>'[1]Z53_wiek_ogolem'!L9</f>
        <v>383</v>
      </c>
      <c r="M10" s="78">
        <f t="shared" si="4"/>
        <v>0.10583033987289306</v>
      </c>
      <c r="N10" s="77">
        <f>'[1]Z53_wiek_ogolem'!N9</f>
        <v>194</v>
      </c>
      <c r="O10" s="80">
        <f t="shared" si="5"/>
        <v>0.05360596849958552</v>
      </c>
    </row>
    <row r="11" spans="1:15" s="4" customFormat="1" ht="15" customHeight="1">
      <c r="A11" s="75">
        <v>4</v>
      </c>
      <c r="B11" s="76" t="s">
        <v>75</v>
      </c>
      <c r="C11" s="68">
        <f>D11+F11+H11+J11+L11+N11</f>
        <v>2708</v>
      </c>
      <c r="D11" s="77">
        <f>'[1]Z53_wiek_ogolem'!D10</f>
        <v>478</v>
      </c>
      <c r="E11" s="78">
        <f>D11/C11</f>
        <v>0.17651403249630723</v>
      </c>
      <c r="F11" s="77">
        <f>'[1]Z53_wiek_ogolem'!F10</f>
        <v>824</v>
      </c>
      <c r="G11" s="78">
        <f>F11/C11</f>
        <v>0.30428360413589367</v>
      </c>
      <c r="H11" s="77">
        <f>'[1]Z53_wiek_ogolem'!H10</f>
        <v>617</v>
      </c>
      <c r="I11" s="78">
        <f>H11/C11</f>
        <v>0.22784342688330872</v>
      </c>
      <c r="J11" s="77">
        <f>'[1]Z53_wiek_ogolem'!J10</f>
        <v>396</v>
      </c>
      <c r="K11" s="78">
        <f>J11/C11</f>
        <v>0.14623338257016247</v>
      </c>
      <c r="L11" s="77">
        <f>'[1]Z53_wiek_ogolem'!L10</f>
        <v>257</v>
      </c>
      <c r="M11" s="78">
        <f>L11/C11</f>
        <v>0.09490398818316101</v>
      </c>
      <c r="N11" s="77">
        <f>'[1]Z53_wiek_ogolem'!N10</f>
        <v>136</v>
      </c>
      <c r="O11" s="80">
        <f>N11/C11</f>
        <v>0.050221565731166914</v>
      </c>
    </row>
    <row r="12" spans="1:15" s="4" customFormat="1" ht="15" customHeight="1">
      <c r="A12" s="75">
        <v>5</v>
      </c>
      <c r="B12" s="76" t="s">
        <v>117</v>
      </c>
      <c r="C12" s="68">
        <f>D12+F12+H12+J12+L12+N12</f>
        <v>2537</v>
      </c>
      <c r="D12" s="77">
        <f>'[1]Z53_wiek_ogolem'!D11</f>
        <v>390</v>
      </c>
      <c r="E12" s="78">
        <f t="shared" si="0"/>
        <v>0.15372487189594009</v>
      </c>
      <c r="F12" s="77">
        <f>'[1]Z53_wiek_ogolem'!F11</f>
        <v>739</v>
      </c>
      <c r="G12" s="78">
        <f t="shared" si="1"/>
        <v>0.2912889239258967</v>
      </c>
      <c r="H12" s="77">
        <f>'[1]Z53_wiek_ogolem'!H11</f>
        <v>562</v>
      </c>
      <c r="I12" s="78">
        <f t="shared" si="2"/>
        <v>0.22152148206543162</v>
      </c>
      <c r="J12" s="77">
        <f>'[1]Z53_wiek_ogolem'!J11</f>
        <v>483</v>
      </c>
      <c r="K12" s="78">
        <f t="shared" si="3"/>
        <v>0.19038234134804888</v>
      </c>
      <c r="L12" s="77">
        <f>'[1]Z53_wiek_ogolem'!L11</f>
        <v>266</v>
      </c>
      <c r="M12" s="78">
        <f t="shared" si="4"/>
        <v>0.10484824595979503</v>
      </c>
      <c r="N12" s="77">
        <f>'[1]Z53_wiek_ogolem'!N11</f>
        <v>97</v>
      </c>
      <c r="O12" s="80">
        <f t="shared" si="5"/>
        <v>0.03823413480488766</v>
      </c>
    </row>
    <row r="13" spans="1:15" s="99" customFormat="1" ht="24.75" customHeight="1">
      <c r="A13" s="254" t="s">
        <v>183</v>
      </c>
      <c r="B13" s="256"/>
      <c r="C13" s="189">
        <f>SUM(C14:C19)</f>
        <v>16460</v>
      </c>
      <c r="D13" s="189">
        <f>SUM(D14:D19)</f>
        <v>2844</v>
      </c>
      <c r="E13" s="202">
        <f t="shared" si="0"/>
        <v>0.17278250303766707</v>
      </c>
      <c r="F13" s="189">
        <f>SUM(F14:F19)</f>
        <v>4770</v>
      </c>
      <c r="G13" s="202">
        <f t="shared" si="1"/>
        <v>0.28979343863912516</v>
      </c>
      <c r="H13" s="189">
        <f>SUM(H14:H19)</f>
        <v>3512</v>
      </c>
      <c r="I13" s="202">
        <f t="shared" si="2"/>
        <v>0.21336573511543136</v>
      </c>
      <c r="J13" s="189">
        <f>SUM(J14:J19)</f>
        <v>2746</v>
      </c>
      <c r="K13" s="202">
        <f t="shared" si="3"/>
        <v>0.16682867557715675</v>
      </c>
      <c r="L13" s="189">
        <f>SUM(L14:L19)</f>
        <v>1745</v>
      </c>
      <c r="M13" s="202">
        <f t="shared" si="4"/>
        <v>0.1060145808019441</v>
      </c>
      <c r="N13" s="189">
        <f>SUM(N14:N19)</f>
        <v>843</v>
      </c>
      <c r="O13" s="197">
        <f t="shared" si="5"/>
        <v>0.051215066828675576</v>
      </c>
    </row>
    <row r="14" spans="1:15" s="4" customFormat="1" ht="15" customHeight="1">
      <c r="A14" s="75">
        <v>1</v>
      </c>
      <c r="B14" s="76" t="s">
        <v>70</v>
      </c>
      <c r="C14" s="68">
        <f aca="true" t="shared" si="6" ref="C14:C19">D14+F14+H14+J14+L14+N14</f>
        <v>3463</v>
      </c>
      <c r="D14" s="77">
        <f>'[1]Z53_wiek_ogolem'!D13</f>
        <v>691</v>
      </c>
      <c r="E14" s="78">
        <f aca="true" t="shared" si="7" ref="E14:E20">D14/C14</f>
        <v>0.19953797285590527</v>
      </c>
      <c r="F14" s="77">
        <f>'[1]Z53_wiek_ogolem'!F13</f>
        <v>990</v>
      </c>
      <c r="G14" s="78">
        <f aca="true" t="shared" si="8" ref="G14:G20">F14/C14</f>
        <v>0.28587929540860524</v>
      </c>
      <c r="H14" s="77">
        <f>'[1]Z53_wiek_ogolem'!H13</f>
        <v>756</v>
      </c>
      <c r="I14" s="78">
        <f aca="true" t="shared" si="9" ref="I14:I20">H14/C14</f>
        <v>0.21830782558475312</v>
      </c>
      <c r="J14" s="77">
        <f>'[1]Z53_wiek_ogolem'!J13</f>
        <v>541</v>
      </c>
      <c r="K14" s="78">
        <f aca="true" t="shared" si="10" ref="K14:K20">J14/C14</f>
        <v>0.1562229280970257</v>
      </c>
      <c r="L14" s="77">
        <f>'[1]Z53_wiek_ogolem'!L13</f>
        <v>318</v>
      </c>
      <c r="M14" s="78">
        <f aca="true" t="shared" si="11" ref="M14:M20">L14/C14</f>
        <v>0.09182789488882472</v>
      </c>
      <c r="N14" s="77">
        <f>'[1]Z53_wiek_ogolem'!N13</f>
        <v>167</v>
      </c>
      <c r="O14" s="80">
        <f aca="true" t="shared" si="12" ref="O14:O20">N14/C14</f>
        <v>0.04822408316488594</v>
      </c>
    </row>
    <row r="15" spans="1:15" ht="15" customHeight="1">
      <c r="A15" s="75">
        <v>2</v>
      </c>
      <c r="B15" s="76" t="s">
        <v>72</v>
      </c>
      <c r="C15" s="68">
        <f t="shared" si="6"/>
        <v>3842</v>
      </c>
      <c r="D15" s="77">
        <f>'[1]Z53_wiek_ogolem'!D14</f>
        <v>714</v>
      </c>
      <c r="E15" s="78">
        <f t="shared" si="7"/>
        <v>0.18584070796460178</v>
      </c>
      <c r="F15" s="77">
        <f>'[1]Z53_wiek_ogolem'!F14</f>
        <v>1212</v>
      </c>
      <c r="G15" s="78">
        <f t="shared" si="8"/>
        <v>0.31546069755335765</v>
      </c>
      <c r="H15" s="77">
        <f>'[1]Z53_wiek_ogolem'!H14</f>
        <v>747</v>
      </c>
      <c r="I15" s="78">
        <f t="shared" si="9"/>
        <v>0.19442998438313377</v>
      </c>
      <c r="J15" s="77">
        <f>'[1]Z53_wiek_ogolem'!J14</f>
        <v>623</v>
      </c>
      <c r="K15" s="78">
        <f t="shared" si="10"/>
        <v>0.16215512753774075</v>
      </c>
      <c r="L15" s="77">
        <f>'[1]Z53_wiek_ogolem'!L14</f>
        <v>378</v>
      </c>
      <c r="M15" s="78">
        <f t="shared" si="11"/>
        <v>0.09838625715773035</v>
      </c>
      <c r="N15" s="77">
        <f>'[1]Z53_wiek_ogolem'!N14</f>
        <v>168</v>
      </c>
      <c r="O15" s="80">
        <f t="shared" si="12"/>
        <v>0.04372722540343571</v>
      </c>
    </row>
    <row r="16" spans="1:15" s="4" customFormat="1" ht="15" customHeight="1">
      <c r="A16" s="75">
        <v>3</v>
      </c>
      <c r="B16" s="76" t="s">
        <v>73</v>
      </c>
      <c r="C16" s="68">
        <f t="shared" si="6"/>
        <v>2836</v>
      </c>
      <c r="D16" s="77">
        <f>'[1]Z53_wiek_ogolem'!D15</f>
        <v>516</v>
      </c>
      <c r="E16" s="78">
        <f t="shared" si="7"/>
        <v>0.18194640338504936</v>
      </c>
      <c r="F16" s="77">
        <f>'[1]Z53_wiek_ogolem'!F15</f>
        <v>871</v>
      </c>
      <c r="G16" s="78">
        <f t="shared" si="8"/>
        <v>0.30712270803949226</v>
      </c>
      <c r="H16" s="77">
        <f>'[1]Z53_wiek_ogolem'!H15</f>
        <v>620</v>
      </c>
      <c r="I16" s="78">
        <f t="shared" si="9"/>
        <v>0.21861777150916784</v>
      </c>
      <c r="J16" s="77">
        <f>'[1]Z53_wiek_ogolem'!J15</f>
        <v>429</v>
      </c>
      <c r="K16" s="78">
        <f t="shared" si="10"/>
        <v>0.1512693935119887</v>
      </c>
      <c r="L16" s="77">
        <f>'[1]Z53_wiek_ogolem'!L15</f>
        <v>244</v>
      </c>
      <c r="M16" s="78">
        <f t="shared" si="11"/>
        <v>0.08603667136812412</v>
      </c>
      <c r="N16" s="77">
        <f>'[1]Z53_wiek_ogolem'!N15</f>
        <v>156</v>
      </c>
      <c r="O16" s="80">
        <f t="shared" si="12"/>
        <v>0.05500705218617771</v>
      </c>
    </row>
    <row r="17" spans="1:15" s="4" customFormat="1" ht="15" customHeight="1">
      <c r="A17" s="75">
        <v>4</v>
      </c>
      <c r="B17" s="76" t="s">
        <v>74</v>
      </c>
      <c r="C17" s="68">
        <f t="shared" si="6"/>
        <v>2067</v>
      </c>
      <c r="D17" s="77">
        <f>'[1]Z53_wiek_ogolem'!D16</f>
        <v>354</v>
      </c>
      <c r="E17" s="78">
        <f t="shared" si="7"/>
        <v>0.17126269956458637</v>
      </c>
      <c r="F17" s="77">
        <f>'[1]Z53_wiek_ogolem'!F16</f>
        <v>555</v>
      </c>
      <c r="G17" s="78">
        <f t="shared" si="8"/>
        <v>0.26850507982583455</v>
      </c>
      <c r="H17" s="77">
        <f>'[1]Z53_wiek_ogolem'!H16</f>
        <v>436</v>
      </c>
      <c r="I17" s="78">
        <f t="shared" si="9"/>
        <v>0.21093372036768263</v>
      </c>
      <c r="J17" s="77">
        <f>'[1]Z53_wiek_ogolem'!J16</f>
        <v>377</v>
      </c>
      <c r="K17" s="78">
        <f t="shared" si="10"/>
        <v>0.18238993710691823</v>
      </c>
      <c r="L17" s="77">
        <f>'[1]Z53_wiek_ogolem'!L16</f>
        <v>234</v>
      </c>
      <c r="M17" s="78">
        <f t="shared" si="11"/>
        <v>0.11320754716981132</v>
      </c>
      <c r="N17" s="77">
        <f>'[1]Z53_wiek_ogolem'!N16</f>
        <v>111</v>
      </c>
      <c r="O17" s="80">
        <f t="shared" si="12"/>
        <v>0.05370101596516691</v>
      </c>
    </row>
    <row r="18" spans="1:15" s="4" customFormat="1" ht="15" customHeight="1">
      <c r="A18" s="75">
        <v>5</v>
      </c>
      <c r="B18" s="76" t="s">
        <v>79</v>
      </c>
      <c r="C18" s="68">
        <f t="shared" si="6"/>
        <v>1617</v>
      </c>
      <c r="D18" s="77">
        <f>'[1]Z53_wiek_ogolem'!D17</f>
        <v>286</v>
      </c>
      <c r="E18" s="78">
        <f t="shared" si="7"/>
        <v>0.17687074829931973</v>
      </c>
      <c r="F18" s="77">
        <f>'[1]Z53_wiek_ogolem'!F17</f>
        <v>463</v>
      </c>
      <c r="G18" s="78">
        <f t="shared" si="8"/>
        <v>0.28633271490414347</v>
      </c>
      <c r="H18" s="77">
        <f>'[1]Z53_wiek_ogolem'!H17</f>
        <v>309</v>
      </c>
      <c r="I18" s="78">
        <f t="shared" si="9"/>
        <v>0.19109461966604824</v>
      </c>
      <c r="J18" s="77">
        <f>'[1]Z53_wiek_ogolem'!J17</f>
        <v>278</v>
      </c>
      <c r="K18" s="78">
        <f t="shared" si="10"/>
        <v>0.17192331478045764</v>
      </c>
      <c r="L18" s="77">
        <f>'[1]Z53_wiek_ogolem'!L17</f>
        <v>190</v>
      </c>
      <c r="M18" s="78">
        <f t="shared" si="11"/>
        <v>0.11750154607297464</v>
      </c>
      <c r="N18" s="77">
        <f>'[1]Z53_wiek_ogolem'!N17</f>
        <v>91</v>
      </c>
      <c r="O18" s="80">
        <f t="shared" si="12"/>
        <v>0.05627705627705628</v>
      </c>
    </row>
    <row r="19" spans="1:15" s="59" customFormat="1" ht="15" customHeight="1">
      <c r="A19" s="83">
        <v>6</v>
      </c>
      <c r="B19" s="84" t="s">
        <v>71</v>
      </c>
      <c r="C19" s="68">
        <f t="shared" si="6"/>
        <v>2635</v>
      </c>
      <c r="D19" s="6">
        <f>'[1]Z53_wiek_ogolem'!D18</f>
        <v>283</v>
      </c>
      <c r="E19" s="7">
        <f t="shared" si="7"/>
        <v>0.10740037950664137</v>
      </c>
      <c r="F19" s="6">
        <f>'[1]Z53_wiek_ogolem'!F18</f>
        <v>679</v>
      </c>
      <c r="G19" s="7">
        <f t="shared" si="8"/>
        <v>0.25768500948766604</v>
      </c>
      <c r="H19" s="6">
        <f>'[1]Z53_wiek_ogolem'!H18</f>
        <v>644</v>
      </c>
      <c r="I19" s="7">
        <f t="shared" si="9"/>
        <v>0.2444022770398482</v>
      </c>
      <c r="J19" s="6">
        <f>'[1]Z53_wiek_ogolem'!J18</f>
        <v>498</v>
      </c>
      <c r="K19" s="7">
        <f t="shared" si="10"/>
        <v>0.1889943074003795</v>
      </c>
      <c r="L19" s="6">
        <f>'[1]Z53_wiek_ogolem'!L18</f>
        <v>381</v>
      </c>
      <c r="M19" s="7">
        <f t="shared" si="11"/>
        <v>0.1445920303605313</v>
      </c>
      <c r="N19" s="6">
        <f>'[1]Z53_wiek_ogolem'!N18</f>
        <v>150</v>
      </c>
      <c r="O19" s="8">
        <f t="shared" si="12"/>
        <v>0.056925996204933584</v>
      </c>
    </row>
    <row r="20" spans="1:15" s="99" customFormat="1" ht="24.75" customHeight="1">
      <c r="A20" s="254" t="s">
        <v>184</v>
      </c>
      <c r="B20" s="256"/>
      <c r="C20" s="189">
        <f>SUM(C21:C28)</f>
        <v>37128</v>
      </c>
      <c r="D20" s="189">
        <f>SUM(D21:D28)</f>
        <v>4517</v>
      </c>
      <c r="E20" s="202">
        <f t="shared" si="7"/>
        <v>0.12166020254255548</v>
      </c>
      <c r="F20" s="189">
        <f>SUM(F21:F28)</f>
        <v>10218</v>
      </c>
      <c r="G20" s="202">
        <f t="shared" si="8"/>
        <v>0.27521008403361347</v>
      </c>
      <c r="H20" s="189">
        <f>SUM(H21:H28)</f>
        <v>9043</v>
      </c>
      <c r="I20" s="202">
        <f t="shared" si="9"/>
        <v>0.24356280973928032</v>
      </c>
      <c r="J20" s="189">
        <f>SUM(J21:J28)</f>
        <v>7005</v>
      </c>
      <c r="K20" s="202">
        <f t="shared" si="10"/>
        <v>0.1886716224951519</v>
      </c>
      <c r="L20" s="189">
        <f>SUM(L21:L28)</f>
        <v>4259</v>
      </c>
      <c r="M20" s="202">
        <f t="shared" si="11"/>
        <v>0.11471126912303382</v>
      </c>
      <c r="N20" s="189">
        <f>SUM(N21:N28)</f>
        <v>2086</v>
      </c>
      <c r="O20" s="197">
        <f t="shared" si="12"/>
        <v>0.05618401206636501</v>
      </c>
    </row>
    <row r="21" spans="1:15" s="4" customFormat="1" ht="15" customHeight="1">
      <c r="A21" s="205">
        <v>1</v>
      </c>
      <c r="B21" s="206" t="s">
        <v>92</v>
      </c>
      <c r="C21" s="68">
        <f>D21+F21+H21+J21+L21+N21</f>
        <v>1139</v>
      </c>
      <c r="D21" s="77">
        <f>'[1]Z53_wiek_ogolem'!D20</f>
        <v>182</v>
      </c>
      <c r="E21" s="78">
        <f>D21/C21</f>
        <v>0.15978928884986832</v>
      </c>
      <c r="F21" s="77">
        <f>'[1]Z53_wiek_ogolem'!F20</f>
        <v>317</v>
      </c>
      <c r="G21" s="78">
        <f>F21/C21</f>
        <v>0.2783143107989464</v>
      </c>
      <c r="H21" s="77">
        <f>'[1]Z53_wiek_ogolem'!H20</f>
        <v>213</v>
      </c>
      <c r="I21" s="78">
        <f>H21/C21</f>
        <v>0.18700614574187885</v>
      </c>
      <c r="J21" s="77">
        <f>'[1]Z53_wiek_ogolem'!J20</f>
        <v>189</v>
      </c>
      <c r="K21" s="78">
        <f>J21/C21</f>
        <v>0.16593503072870938</v>
      </c>
      <c r="L21" s="77">
        <f>'[1]Z53_wiek_ogolem'!L20</f>
        <v>135</v>
      </c>
      <c r="M21" s="78">
        <f>L21/C21</f>
        <v>0.11852502194907814</v>
      </c>
      <c r="N21" s="77">
        <f>'[1]Z53_wiek_ogolem'!N20</f>
        <v>103</v>
      </c>
      <c r="O21" s="80">
        <f>N21/C21</f>
        <v>0.09043020193151888</v>
      </c>
    </row>
    <row r="22" spans="1:15" s="4" customFormat="1" ht="15" customHeight="1">
      <c r="A22" s="75">
        <v>2</v>
      </c>
      <c r="B22" s="76" t="s">
        <v>94</v>
      </c>
      <c r="C22" s="68">
        <f aca="true" t="shared" si="13" ref="C22:C30">D22+F22+H22+J22+L22+N22</f>
        <v>2763</v>
      </c>
      <c r="D22" s="77">
        <f>'[1]Z53_wiek_ogolem'!D21</f>
        <v>358</v>
      </c>
      <c r="E22" s="78">
        <f aca="true" t="shared" si="14" ref="E22:E29">D22/C22</f>
        <v>0.1295693087224032</v>
      </c>
      <c r="F22" s="77">
        <f>'[1]Z53_wiek_ogolem'!F21</f>
        <v>734</v>
      </c>
      <c r="G22" s="78">
        <f aca="true" t="shared" si="15" ref="G22:G29">F22/C22</f>
        <v>0.2656532754252624</v>
      </c>
      <c r="H22" s="77">
        <f>'[1]Z53_wiek_ogolem'!H21</f>
        <v>677</v>
      </c>
      <c r="I22" s="78">
        <f aca="true" t="shared" si="16" ref="I22:I29">H22/C22</f>
        <v>0.2450235251538183</v>
      </c>
      <c r="J22" s="77">
        <f>'[1]Z53_wiek_ogolem'!J21</f>
        <v>492</v>
      </c>
      <c r="K22" s="78">
        <f aca="true" t="shared" si="17" ref="K22:K29">J22/C22</f>
        <v>0.1780673181324647</v>
      </c>
      <c r="L22" s="77">
        <f>'[1]Z53_wiek_ogolem'!L21</f>
        <v>339</v>
      </c>
      <c r="M22" s="78">
        <f aca="true" t="shared" si="18" ref="M22:M29">L22/C22</f>
        <v>0.12269272529858849</v>
      </c>
      <c r="N22" s="77">
        <f>'[1]Z53_wiek_ogolem'!N21</f>
        <v>163</v>
      </c>
      <c r="O22" s="80">
        <f aca="true" t="shared" si="19" ref="O22:O29">N22/C22</f>
        <v>0.0589938472674629</v>
      </c>
    </row>
    <row r="23" spans="1:15" s="4" customFormat="1" ht="15" customHeight="1">
      <c r="A23" s="75">
        <v>3</v>
      </c>
      <c r="B23" s="76" t="s">
        <v>95</v>
      </c>
      <c r="C23" s="68">
        <f t="shared" si="13"/>
        <v>1809</v>
      </c>
      <c r="D23" s="77">
        <f>'[1]Z53_wiek_ogolem'!D22</f>
        <v>351</v>
      </c>
      <c r="E23" s="78">
        <f t="shared" si="14"/>
        <v>0.19402985074626866</v>
      </c>
      <c r="F23" s="77">
        <f>'[1]Z53_wiek_ogolem'!F22</f>
        <v>574</v>
      </c>
      <c r="G23" s="78">
        <f t="shared" si="15"/>
        <v>0.31730237700386954</v>
      </c>
      <c r="H23" s="77">
        <f>'[1]Z53_wiek_ogolem'!H22</f>
        <v>328</v>
      </c>
      <c r="I23" s="78">
        <f t="shared" si="16"/>
        <v>0.18131564400221117</v>
      </c>
      <c r="J23" s="77">
        <f>'[1]Z53_wiek_ogolem'!J22</f>
        <v>305</v>
      </c>
      <c r="K23" s="78">
        <f t="shared" si="17"/>
        <v>0.16860143725815369</v>
      </c>
      <c r="L23" s="77">
        <f>'[1]Z53_wiek_ogolem'!L22</f>
        <v>166</v>
      </c>
      <c r="M23" s="78">
        <f t="shared" si="18"/>
        <v>0.09176340519624102</v>
      </c>
      <c r="N23" s="77">
        <f>'[1]Z53_wiek_ogolem'!N22</f>
        <v>85</v>
      </c>
      <c r="O23" s="80">
        <f t="shared" si="19"/>
        <v>0.046987285793255944</v>
      </c>
    </row>
    <row r="24" spans="1:15" s="4" customFormat="1" ht="15" customHeight="1">
      <c r="A24" s="75">
        <v>4</v>
      </c>
      <c r="B24" s="76" t="s">
        <v>41</v>
      </c>
      <c r="C24" s="68">
        <f t="shared" si="13"/>
        <v>3746</v>
      </c>
      <c r="D24" s="77">
        <f>'[1]Z53_wiek_ogolem'!D23</f>
        <v>605</v>
      </c>
      <c r="E24" s="78">
        <f t="shared" si="14"/>
        <v>0.1615056059797117</v>
      </c>
      <c r="F24" s="77">
        <f>'[1]Z53_wiek_ogolem'!F23</f>
        <v>1059</v>
      </c>
      <c r="G24" s="78">
        <f t="shared" si="15"/>
        <v>0.2827015483182061</v>
      </c>
      <c r="H24" s="77">
        <f>'[1]Z53_wiek_ogolem'!H23</f>
        <v>846</v>
      </c>
      <c r="I24" s="78">
        <f t="shared" si="16"/>
        <v>0.22584089695675388</v>
      </c>
      <c r="J24" s="77">
        <f>'[1]Z53_wiek_ogolem'!J23</f>
        <v>719</v>
      </c>
      <c r="K24" s="78">
        <f t="shared" si="17"/>
        <v>0.19193806727175655</v>
      </c>
      <c r="L24" s="77">
        <f>'[1]Z53_wiek_ogolem'!L23</f>
        <v>364</v>
      </c>
      <c r="M24" s="78">
        <f t="shared" si="18"/>
        <v>0.09717031500266951</v>
      </c>
      <c r="N24" s="77">
        <f>'[1]Z53_wiek_ogolem'!N23</f>
        <v>153</v>
      </c>
      <c r="O24" s="80">
        <f t="shared" si="19"/>
        <v>0.040843566470902294</v>
      </c>
    </row>
    <row r="25" spans="1:15" s="4" customFormat="1" ht="15" customHeight="1">
      <c r="A25" s="75">
        <v>5</v>
      </c>
      <c r="B25" s="76" t="s">
        <v>118</v>
      </c>
      <c r="C25" s="68">
        <f t="shared" si="13"/>
        <v>10046</v>
      </c>
      <c r="D25" s="77">
        <f>'[1]Z53_wiek_ogolem'!D24</f>
        <v>1267</v>
      </c>
      <c r="E25" s="78">
        <f t="shared" si="14"/>
        <v>0.1261198486959984</v>
      </c>
      <c r="F25" s="77">
        <f>'[1]Z53_wiek_ogolem'!F24</f>
        <v>2913</v>
      </c>
      <c r="G25" s="78">
        <f t="shared" si="15"/>
        <v>0.28996615568385425</v>
      </c>
      <c r="H25" s="77">
        <f>'[1]Z53_wiek_ogolem'!H24</f>
        <v>2519</v>
      </c>
      <c r="I25" s="78">
        <f t="shared" si="16"/>
        <v>0.2507465657973323</v>
      </c>
      <c r="J25" s="77">
        <f>'[1]Z53_wiek_ogolem'!J24</f>
        <v>1822</v>
      </c>
      <c r="K25" s="78">
        <f t="shared" si="17"/>
        <v>0.1813657176985865</v>
      </c>
      <c r="L25" s="77">
        <f>'[1]Z53_wiek_ogolem'!L24</f>
        <v>1046</v>
      </c>
      <c r="M25" s="78">
        <f t="shared" si="18"/>
        <v>0.10412104320127413</v>
      </c>
      <c r="N25" s="77">
        <f>'[1]Z53_wiek_ogolem'!N24</f>
        <v>479</v>
      </c>
      <c r="O25" s="80">
        <f t="shared" si="19"/>
        <v>0.04768066892295441</v>
      </c>
    </row>
    <row r="26" spans="1:15" s="4" customFormat="1" ht="15" customHeight="1">
      <c r="A26" s="75">
        <v>6</v>
      </c>
      <c r="B26" s="76" t="s">
        <v>98</v>
      </c>
      <c r="C26" s="68">
        <f t="shared" si="13"/>
        <v>3766</v>
      </c>
      <c r="D26" s="77">
        <f>'[1]Z53_wiek_ogolem'!D25</f>
        <v>467</v>
      </c>
      <c r="E26" s="78">
        <f t="shared" si="14"/>
        <v>0.12400424853956453</v>
      </c>
      <c r="F26" s="77">
        <f>'[1]Z53_wiek_ogolem'!F25</f>
        <v>1026</v>
      </c>
      <c r="G26" s="78">
        <f t="shared" si="15"/>
        <v>0.272437599575146</v>
      </c>
      <c r="H26" s="77">
        <f>'[1]Z53_wiek_ogolem'!H25</f>
        <v>943</v>
      </c>
      <c r="I26" s="78">
        <f t="shared" si="16"/>
        <v>0.25039830058417417</v>
      </c>
      <c r="J26" s="77">
        <f>'[1]Z53_wiek_ogolem'!J25</f>
        <v>716</v>
      </c>
      <c r="K26" s="78">
        <f t="shared" si="17"/>
        <v>0.19012214551248008</v>
      </c>
      <c r="L26" s="77">
        <f>'[1]Z53_wiek_ogolem'!L25</f>
        <v>426</v>
      </c>
      <c r="M26" s="78">
        <f t="shared" si="18"/>
        <v>0.11311736590546999</v>
      </c>
      <c r="N26" s="77">
        <f>'[1]Z53_wiek_ogolem'!N25</f>
        <v>188</v>
      </c>
      <c r="O26" s="80">
        <f t="shared" si="19"/>
        <v>0.04992033988316516</v>
      </c>
    </row>
    <row r="27" spans="1:15" s="4" customFormat="1" ht="15" customHeight="1">
      <c r="A27" s="75">
        <v>7</v>
      </c>
      <c r="B27" s="76" t="s">
        <v>99</v>
      </c>
      <c r="C27" s="68">
        <f t="shared" si="13"/>
        <v>1728</v>
      </c>
      <c r="D27" s="77">
        <f>'[1]Z53_wiek_ogolem'!D26</f>
        <v>316</v>
      </c>
      <c r="E27" s="78">
        <f t="shared" si="14"/>
        <v>0.18287037037037038</v>
      </c>
      <c r="F27" s="77">
        <f>'[1]Z53_wiek_ogolem'!F26</f>
        <v>522</v>
      </c>
      <c r="G27" s="78">
        <f t="shared" si="15"/>
        <v>0.3020833333333333</v>
      </c>
      <c r="H27" s="77">
        <f>'[1]Z53_wiek_ogolem'!H26</f>
        <v>353</v>
      </c>
      <c r="I27" s="78">
        <f t="shared" si="16"/>
        <v>0.2042824074074074</v>
      </c>
      <c r="J27" s="77">
        <f>'[1]Z53_wiek_ogolem'!J26</f>
        <v>288</v>
      </c>
      <c r="K27" s="78">
        <f t="shared" si="17"/>
        <v>0.16666666666666666</v>
      </c>
      <c r="L27" s="77">
        <f>'[1]Z53_wiek_ogolem'!L26</f>
        <v>157</v>
      </c>
      <c r="M27" s="78">
        <f t="shared" si="18"/>
        <v>0.09085648148148148</v>
      </c>
      <c r="N27" s="77">
        <f>'[1]Z53_wiek_ogolem'!N26</f>
        <v>92</v>
      </c>
      <c r="O27" s="80">
        <f t="shared" si="19"/>
        <v>0.05324074074074074</v>
      </c>
    </row>
    <row r="28" spans="1:15" s="11" customFormat="1" ht="15" customHeight="1">
      <c r="A28" s="83">
        <v>8</v>
      </c>
      <c r="B28" s="84" t="s">
        <v>42</v>
      </c>
      <c r="C28" s="68">
        <f>D28+F28+H28+J28+L28+N28</f>
        <v>12131</v>
      </c>
      <c r="D28" s="6">
        <f>'[1]Z53_wiek_ogolem'!D27</f>
        <v>971</v>
      </c>
      <c r="E28" s="7">
        <f>D28/C28</f>
        <v>0.08004286538620065</v>
      </c>
      <c r="F28" s="6">
        <f>'[1]Z53_wiek_ogolem'!F27</f>
        <v>3073</v>
      </c>
      <c r="G28" s="7">
        <f>F28/C28</f>
        <v>0.2533179457587998</v>
      </c>
      <c r="H28" s="6">
        <f>'[1]Z53_wiek_ogolem'!H27</f>
        <v>3164</v>
      </c>
      <c r="I28" s="7">
        <f>H28/C28</f>
        <v>0.2608193883439123</v>
      </c>
      <c r="J28" s="6">
        <f>'[1]Z53_wiek_ogolem'!J27</f>
        <v>2474</v>
      </c>
      <c r="K28" s="7">
        <f>J28/C28</f>
        <v>0.2039403181930591</v>
      </c>
      <c r="L28" s="6">
        <f>'[1]Z53_wiek_ogolem'!L27</f>
        <v>1626</v>
      </c>
      <c r="M28" s="7">
        <f>L28/C28</f>
        <v>0.13403676531201056</v>
      </c>
      <c r="N28" s="6">
        <f>'[1]Z53_wiek_ogolem'!N27</f>
        <v>823</v>
      </c>
      <c r="O28" s="8">
        <f>N28/C28</f>
        <v>0.06784271700601764</v>
      </c>
    </row>
    <row r="29" spans="1:15" s="59" customFormat="1" ht="25.5" customHeight="1">
      <c r="A29" s="254" t="s">
        <v>189</v>
      </c>
      <c r="B29" s="256"/>
      <c r="C29" s="198">
        <f>C30</f>
        <v>26056</v>
      </c>
      <c r="D29" s="189">
        <f>D30</f>
        <v>1158</v>
      </c>
      <c r="E29" s="202">
        <f t="shared" si="14"/>
        <v>0.04444273871661038</v>
      </c>
      <c r="F29" s="189">
        <f>F30</f>
        <v>5666</v>
      </c>
      <c r="G29" s="202">
        <f t="shared" si="15"/>
        <v>0.21745471292600552</v>
      </c>
      <c r="H29" s="189">
        <f>H30</f>
        <v>7136</v>
      </c>
      <c r="I29" s="202">
        <f t="shared" si="16"/>
        <v>0.27387166103776484</v>
      </c>
      <c r="J29" s="189">
        <f>J30</f>
        <v>5336</v>
      </c>
      <c r="K29" s="202">
        <f t="shared" si="17"/>
        <v>0.20478968375805956</v>
      </c>
      <c r="L29" s="189">
        <f>L30</f>
        <v>4013</v>
      </c>
      <c r="M29" s="202">
        <f t="shared" si="18"/>
        <v>0.1540144304574762</v>
      </c>
      <c r="N29" s="189">
        <f>N30</f>
        <v>2747</v>
      </c>
      <c r="O29" s="197">
        <f t="shared" si="19"/>
        <v>0.10542677310408351</v>
      </c>
    </row>
    <row r="30" spans="1:15" s="11" customFormat="1" ht="15" customHeight="1">
      <c r="A30" s="83">
        <v>1</v>
      </c>
      <c r="B30" s="84" t="s">
        <v>155</v>
      </c>
      <c r="C30" s="68">
        <f t="shared" si="13"/>
        <v>26056</v>
      </c>
      <c r="D30" s="6">
        <f>'[1]Z53_wiek_ogolem'!D29</f>
        <v>1158</v>
      </c>
      <c r="E30" s="7">
        <f>D30/C30</f>
        <v>0.04444273871661038</v>
      </c>
      <c r="F30" s="6">
        <f>'[1]Z53_wiek_ogolem'!F29</f>
        <v>5666</v>
      </c>
      <c r="G30" s="7">
        <f>F30/C30</f>
        <v>0.21745471292600552</v>
      </c>
      <c r="H30" s="6">
        <f>'[1]Z53_wiek_ogolem'!H29</f>
        <v>7136</v>
      </c>
      <c r="I30" s="7">
        <f>H30/C30</f>
        <v>0.27387166103776484</v>
      </c>
      <c r="J30" s="6">
        <f>'[1]Z53_wiek_ogolem'!J29</f>
        <v>5336</v>
      </c>
      <c r="K30" s="7">
        <f>J30/C30</f>
        <v>0.20478968375805956</v>
      </c>
      <c r="L30" s="6">
        <f>'[1]Z53_wiek_ogolem'!L29</f>
        <v>4013</v>
      </c>
      <c r="M30" s="7">
        <f>L30/C30</f>
        <v>0.1540144304574762</v>
      </c>
      <c r="N30" s="6">
        <f>'[1]Z53_wiek_ogolem'!N29</f>
        <v>2747</v>
      </c>
      <c r="O30" s="8">
        <f>N30/C30</f>
        <v>0.10542677310408351</v>
      </c>
    </row>
    <row r="31" spans="1:15" s="99" customFormat="1" ht="24" customHeight="1">
      <c r="A31" s="254" t="s">
        <v>185</v>
      </c>
      <c r="B31" s="256"/>
      <c r="C31" s="189">
        <f>SUM(C32:C37)</f>
        <v>20340</v>
      </c>
      <c r="D31" s="189">
        <f>SUM(D32:D37)</f>
        <v>2457</v>
      </c>
      <c r="E31" s="202">
        <f>D31/C31</f>
        <v>0.12079646017699115</v>
      </c>
      <c r="F31" s="189">
        <f>SUM(F32:F37)</f>
        <v>5441</v>
      </c>
      <c r="G31" s="202">
        <f>F31/C31</f>
        <v>0.2675024582104228</v>
      </c>
      <c r="H31" s="189">
        <f>SUM(H32:H37)</f>
        <v>4807</v>
      </c>
      <c r="I31" s="202">
        <f>H31/C31</f>
        <v>0.2363323500491642</v>
      </c>
      <c r="J31" s="189">
        <f>SUM(J32:J37)</f>
        <v>3571</v>
      </c>
      <c r="K31" s="202">
        <f>J31/C31</f>
        <v>0.1755653883972468</v>
      </c>
      <c r="L31" s="189">
        <f>SUM(L32:L37)</f>
        <v>2469</v>
      </c>
      <c r="M31" s="202">
        <f>L31/C31</f>
        <v>0.12138643067846608</v>
      </c>
      <c r="N31" s="189">
        <f>SUM(N32:N37)</f>
        <v>1595</v>
      </c>
      <c r="O31" s="197">
        <f>N31/C31</f>
        <v>0.07841691248770895</v>
      </c>
    </row>
    <row r="32" spans="1:15" s="4" customFormat="1" ht="15" customHeight="1">
      <c r="A32" s="75">
        <v>1</v>
      </c>
      <c r="B32" s="76" t="s">
        <v>93</v>
      </c>
      <c r="C32" s="68">
        <f aca="true" t="shared" si="20" ref="C32:C37">D32+F32+H32+J32+L32+N32</f>
        <v>4240</v>
      </c>
      <c r="D32" s="77">
        <f>'[1]Z53_wiek_ogolem'!D31</f>
        <v>710</v>
      </c>
      <c r="E32" s="78">
        <f aca="true" t="shared" si="21" ref="E32:E38">D32/C32</f>
        <v>0.16745283018867924</v>
      </c>
      <c r="F32" s="77">
        <f>'[1]Z53_wiek_ogolem'!F31</f>
        <v>1259</v>
      </c>
      <c r="G32" s="78">
        <f aca="true" t="shared" si="22" ref="G32:G38">F32/C32</f>
        <v>0.2969339622641509</v>
      </c>
      <c r="H32" s="77">
        <f>'[1]Z53_wiek_ogolem'!H31</f>
        <v>876</v>
      </c>
      <c r="I32" s="78">
        <f aca="true" t="shared" si="23" ref="I32:I38">H32/C32</f>
        <v>0.20660377358490567</v>
      </c>
      <c r="J32" s="77">
        <f>'[1]Z53_wiek_ogolem'!J31</f>
        <v>705</v>
      </c>
      <c r="K32" s="78">
        <f aca="true" t="shared" si="24" ref="K32:K38">J32/C32</f>
        <v>0.16627358490566038</v>
      </c>
      <c r="L32" s="77">
        <f>'[1]Z53_wiek_ogolem'!L31</f>
        <v>444</v>
      </c>
      <c r="M32" s="78">
        <f aca="true" t="shared" si="25" ref="M32:M38">L32/C32</f>
        <v>0.10471698113207548</v>
      </c>
      <c r="N32" s="77">
        <f>'[1]Z53_wiek_ogolem'!N31</f>
        <v>246</v>
      </c>
      <c r="O32" s="80">
        <f aca="true" t="shared" si="26" ref="O32:O38">N32/C32</f>
        <v>0.0580188679245283</v>
      </c>
    </row>
    <row r="33" spans="1:15" s="4" customFormat="1" ht="15" customHeight="1">
      <c r="A33" s="75">
        <v>2</v>
      </c>
      <c r="B33" s="76" t="s">
        <v>82</v>
      </c>
      <c r="C33" s="68">
        <f t="shared" si="20"/>
        <v>2508</v>
      </c>
      <c r="D33" s="77">
        <f>'[1]Z53_wiek_ogolem'!D32</f>
        <v>264</v>
      </c>
      <c r="E33" s="78">
        <f t="shared" si="21"/>
        <v>0.10526315789473684</v>
      </c>
      <c r="F33" s="77">
        <f>'[1]Z53_wiek_ogolem'!F32</f>
        <v>600</v>
      </c>
      <c r="G33" s="78">
        <f t="shared" si="22"/>
        <v>0.23923444976076555</v>
      </c>
      <c r="H33" s="77">
        <f>'[1]Z53_wiek_ogolem'!H32</f>
        <v>654</v>
      </c>
      <c r="I33" s="78">
        <f t="shared" si="23"/>
        <v>0.2607655502392344</v>
      </c>
      <c r="J33" s="77">
        <f>'[1]Z53_wiek_ogolem'!J32</f>
        <v>464</v>
      </c>
      <c r="K33" s="78">
        <f t="shared" si="24"/>
        <v>0.1850079744816587</v>
      </c>
      <c r="L33" s="77">
        <f>'[1]Z53_wiek_ogolem'!L32</f>
        <v>310</v>
      </c>
      <c r="M33" s="78">
        <f t="shared" si="25"/>
        <v>0.12360446570972887</v>
      </c>
      <c r="N33" s="77">
        <f>'[1]Z53_wiek_ogolem'!N32</f>
        <v>216</v>
      </c>
      <c r="O33" s="80">
        <f t="shared" si="26"/>
        <v>0.0861244019138756</v>
      </c>
    </row>
    <row r="34" spans="1:15" s="4" customFormat="1" ht="15" customHeight="1">
      <c r="A34" s="75">
        <v>3</v>
      </c>
      <c r="B34" s="76" t="s">
        <v>83</v>
      </c>
      <c r="C34" s="68">
        <f t="shared" si="20"/>
        <v>2614</v>
      </c>
      <c r="D34" s="77">
        <f>'[1]Z53_wiek_ogolem'!D33</f>
        <v>302</v>
      </c>
      <c r="E34" s="78">
        <f t="shared" si="21"/>
        <v>0.11553175210405509</v>
      </c>
      <c r="F34" s="77">
        <f>'[1]Z53_wiek_ogolem'!F33</f>
        <v>720</v>
      </c>
      <c r="G34" s="78">
        <f t="shared" si="22"/>
        <v>0.2754399387911247</v>
      </c>
      <c r="H34" s="77">
        <f>'[1]Z53_wiek_ogolem'!H33</f>
        <v>565</v>
      </c>
      <c r="I34" s="78">
        <f t="shared" si="23"/>
        <v>0.21614384085692426</v>
      </c>
      <c r="J34" s="77">
        <f>'[1]Z53_wiek_ogolem'!J33</f>
        <v>429</v>
      </c>
      <c r="K34" s="78">
        <f t="shared" si="24"/>
        <v>0.16411629686304513</v>
      </c>
      <c r="L34" s="77">
        <f>'[1]Z53_wiek_ogolem'!L33</f>
        <v>349</v>
      </c>
      <c r="M34" s="78">
        <f t="shared" si="25"/>
        <v>0.13351185921958683</v>
      </c>
      <c r="N34" s="77">
        <f>'[1]Z53_wiek_ogolem'!N33</f>
        <v>249</v>
      </c>
      <c r="O34" s="80">
        <f t="shared" si="26"/>
        <v>0.09525631216526396</v>
      </c>
    </row>
    <row r="35" spans="1:15" s="4" customFormat="1" ht="15" customHeight="1">
      <c r="A35" s="75">
        <v>4</v>
      </c>
      <c r="B35" s="76" t="s">
        <v>84</v>
      </c>
      <c r="C35" s="68">
        <f t="shared" si="20"/>
        <v>1903</v>
      </c>
      <c r="D35" s="77">
        <f>'[1]Z53_wiek_ogolem'!D34</f>
        <v>215</v>
      </c>
      <c r="E35" s="78">
        <f t="shared" si="21"/>
        <v>0.11297950604308986</v>
      </c>
      <c r="F35" s="77">
        <f>'[1]Z53_wiek_ogolem'!F34</f>
        <v>485</v>
      </c>
      <c r="G35" s="78">
        <f t="shared" si="22"/>
        <v>0.254860746190226</v>
      </c>
      <c r="H35" s="77">
        <f>'[1]Z53_wiek_ogolem'!H34</f>
        <v>469</v>
      </c>
      <c r="I35" s="78">
        <f t="shared" si="23"/>
        <v>0.2464529689963216</v>
      </c>
      <c r="J35" s="77">
        <f>'[1]Z53_wiek_ogolem'!J34</f>
        <v>313</v>
      </c>
      <c r="K35" s="78">
        <f t="shared" si="24"/>
        <v>0.1644771413557541</v>
      </c>
      <c r="L35" s="77">
        <f>'[1]Z53_wiek_ogolem'!L34</f>
        <v>247</v>
      </c>
      <c r="M35" s="78">
        <f t="shared" si="25"/>
        <v>0.12979506043089858</v>
      </c>
      <c r="N35" s="77">
        <f>'[1]Z53_wiek_ogolem'!N34</f>
        <v>174</v>
      </c>
      <c r="O35" s="80">
        <f t="shared" si="26"/>
        <v>0.09143457698370994</v>
      </c>
    </row>
    <row r="36" spans="1:15" s="4" customFormat="1" ht="15" customHeight="1">
      <c r="A36" s="75">
        <v>5</v>
      </c>
      <c r="B36" s="76" t="s">
        <v>85</v>
      </c>
      <c r="C36" s="68">
        <f t="shared" si="20"/>
        <v>2399</v>
      </c>
      <c r="D36" s="77">
        <f>'[1]Z53_wiek_ogolem'!D35</f>
        <v>247</v>
      </c>
      <c r="E36" s="78">
        <f t="shared" si="21"/>
        <v>0.10295956648603585</v>
      </c>
      <c r="F36" s="77">
        <f>'[1]Z53_wiek_ogolem'!F35</f>
        <v>550</v>
      </c>
      <c r="G36" s="78">
        <f t="shared" si="22"/>
        <v>0.22926219258024177</v>
      </c>
      <c r="H36" s="77">
        <f>'[1]Z53_wiek_ogolem'!H35</f>
        <v>581</v>
      </c>
      <c r="I36" s="78">
        <f t="shared" si="23"/>
        <v>0.2421842434347645</v>
      </c>
      <c r="J36" s="77">
        <f>'[1]Z53_wiek_ogolem'!J35</f>
        <v>459</v>
      </c>
      <c r="K36" s="78">
        <f t="shared" si="24"/>
        <v>0.1913297207169654</v>
      </c>
      <c r="L36" s="77">
        <f>'[1]Z53_wiek_ogolem'!L35</f>
        <v>335</v>
      </c>
      <c r="M36" s="78">
        <f t="shared" si="25"/>
        <v>0.13964151729887453</v>
      </c>
      <c r="N36" s="77">
        <f>'[1]Z53_wiek_ogolem'!N35</f>
        <v>227</v>
      </c>
      <c r="O36" s="80">
        <f t="shared" si="26"/>
        <v>0.09462275948311796</v>
      </c>
    </row>
    <row r="37" spans="1:15" s="4" customFormat="1" ht="15" customHeight="1">
      <c r="A37" s="75">
        <v>6</v>
      </c>
      <c r="B37" s="76" t="s">
        <v>90</v>
      </c>
      <c r="C37" s="68">
        <f t="shared" si="20"/>
        <v>6676</v>
      </c>
      <c r="D37" s="77">
        <f>'[1]Z53_wiek_ogolem'!D36</f>
        <v>719</v>
      </c>
      <c r="E37" s="78">
        <f t="shared" si="21"/>
        <v>0.10769922109047333</v>
      </c>
      <c r="F37" s="77">
        <f>'[1]Z53_wiek_ogolem'!F36</f>
        <v>1827</v>
      </c>
      <c r="G37" s="78">
        <f t="shared" si="22"/>
        <v>0.2736668663870581</v>
      </c>
      <c r="H37" s="77">
        <f>'[1]Z53_wiek_ogolem'!H36</f>
        <v>1662</v>
      </c>
      <c r="I37" s="78">
        <f t="shared" si="23"/>
        <v>0.24895146794487716</v>
      </c>
      <c r="J37" s="77">
        <f>'[1]Z53_wiek_ogolem'!J36</f>
        <v>1201</v>
      </c>
      <c r="K37" s="78">
        <f t="shared" si="24"/>
        <v>0.1798981426003595</v>
      </c>
      <c r="L37" s="77">
        <f>'[1]Z53_wiek_ogolem'!L36</f>
        <v>784</v>
      </c>
      <c r="M37" s="78">
        <f t="shared" si="25"/>
        <v>0.11743559017375674</v>
      </c>
      <c r="N37" s="77">
        <f>'[1]Z53_wiek_ogolem'!N36</f>
        <v>483</v>
      </c>
      <c r="O37" s="80">
        <f t="shared" si="26"/>
        <v>0.07234871180347513</v>
      </c>
    </row>
    <row r="38" spans="1:15" s="99" customFormat="1" ht="24" customHeight="1">
      <c r="A38" s="254" t="s">
        <v>186</v>
      </c>
      <c r="B38" s="256"/>
      <c r="C38" s="189">
        <f>SUM(C39:C45)</f>
        <v>15704</v>
      </c>
      <c r="D38" s="189">
        <f>SUM(D39:D45)</f>
        <v>1630</v>
      </c>
      <c r="E38" s="202">
        <f t="shared" si="21"/>
        <v>0.10379521141110545</v>
      </c>
      <c r="F38" s="189">
        <f>SUM(F39:F45)</f>
        <v>3866</v>
      </c>
      <c r="G38" s="202">
        <f t="shared" si="22"/>
        <v>0.24617931737137036</v>
      </c>
      <c r="H38" s="189">
        <f>SUM(H39:H45)</f>
        <v>3866</v>
      </c>
      <c r="I38" s="202">
        <f t="shared" si="23"/>
        <v>0.24617931737137036</v>
      </c>
      <c r="J38" s="189">
        <f>SUM(J39:J45)</f>
        <v>2925</v>
      </c>
      <c r="K38" s="202">
        <f t="shared" si="24"/>
        <v>0.18625827814569537</v>
      </c>
      <c r="L38" s="189">
        <f>SUM(L39:L45)</f>
        <v>2140</v>
      </c>
      <c r="M38" s="202">
        <f t="shared" si="25"/>
        <v>0.13627101375445747</v>
      </c>
      <c r="N38" s="189">
        <f>SUM(N39:N45)</f>
        <v>1277</v>
      </c>
      <c r="O38" s="197">
        <f t="shared" si="26"/>
        <v>0.08131686194600102</v>
      </c>
    </row>
    <row r="39" spans="1:15" s="4" customFormat="1" ht="15" customHeight="1">
      <c r="A39" s="75">
        <v>1</v>
      </c>
      <c r="B39" s="76" t="s">
        <v>80</v>
      </c>
      <c r="C39" s="68">
        <f aca="true" t="shared" si="27" ref="C39:C45">D39+F39+H39+J39+L39+N39</f>
        <v>1145</v>
      </c>
      <c r="D39" s="77">
        <f>'[1]Z53_wiek_ogolem'!D38</f>
        <v>138</v>
      </c>
      <c r="E39" s="78">
        <f aca="true" t="shared" si="28" ref="E39:E46">D39/C39</f>
        <v>0.1205240174672489</v>
      </c>
      <c r="F39" s="77">
        <f>'[1]Z53_wiek_ogolem'!F38</f>
        <v>294</v>
      </c>
      <c r="G39" s="78">
        <f aca="true" t="shared" si="29" ref="G39:G46">F39/C39</f>
        <v>0.25676855895196504</v>
      </c>
      <c r="H39" s="77">
        <f>'[1]Z53_wiek_ogolem'!H38</f>
        <v>256</v>
      </c>
      <c r="I39" s="78">
        <f aca="true" t="shared" si="30" ref="I39:I46">H39/C39</f>
        <v>0.22358078602620088</v>
      </c>
      <c r="J39" s="77">
        <f>'[1]Z53_wiek_ogolem'!J38</f>
        <v>211</v>
      </c>
      <c r="K39" s="78">
        <f aca="true" t="shared" si="31" ref="K39:K46">J39/C39</f>
        <v>0.18427947598253275</v>
      </c>
      <c r="L39" s="77">
        <f>'[1]Z53_wiek_ogolem'!L38</f>
        <v>150</v>
      </c>
      <c r="M39" s="78">
        <f aca="true" t="shared" si="32" ref="M39:M46">L39/C39</f>
        <v>0.13100436681222707</v>
      </c>
      <c r="N39" s="77">
        <f>'[1]Z53_wiek_ogolem'!N38</f>
        <v>96</v>
      </c>
      <c r="O39" s="80">
        <f aca="true" t="shared" si="33" ref="O39:O46">N39/C39</f>
        <v>0.08384279475982533</v>
      </c>
    </row>
    <row r="40" spans="1:15" s="4" customFormat="1" ht="15" customHeight="1">
      <c r="A40" s="75">
        <v>2</v>
      </c>
      <c r="B40" s="76" t="s">
        <v>81</v>
      </c>
      <c r="C40" s="68">
        <f t="shared" si="27"/>
        <v>1091</v>
      </c>
      <c r="D40" s="77">
        <f>'[1]Z53_wiek_ogolem'!D39</f>
        <v>188</v>
      </c>
      <c r="E40" s="78">
        <f t="shared" si="28"/>
        <v>0.17231897341888175</v>
      </c>
      <c r="F40" s="77">
        <f>'[1]Z53_wiek_ogolem'!F39</f>
        <v>280</v>
      </c>
      <c r="G40" s="78">
        <f t="shared" si="29"/>
        <v>0.2566452795600367</v>
      </c>
      <c r="H40" s="77">
        <f>'[1]Z53_wiek_ogolem'!H39</f>
        <v>219</v>
      </c>
      <c r="I40" s="78">
        <f t="shared" si="30"/>
        <v>0.20073327222731438</v>
      </c>
      <c r="J40" s="77">
        <f>'[1]Z53_wiek_ogolem'!J39</f>
        <v>152</v>
      </c>
      <c r="K40" s="78">
        <f t="shared" si="31"/>
        <v>0.13932172318973418</v>
      </c>
      <c r="L40" s="77">
        <f>'[1]Z53_wiek_ogolem'!L39</f>
        <v>141</v>
      </c>
      <c r="M40" s="78">
        <f t="shared" si="32"/>
        <v>0.12923923006416133</v>
      </c>
      <c r="N40" s="77">
        <f>'[1]Z53_wiek_ogolem'!N39</f>
        <v>111</v>
      </c>
      <c r="O40" s="80">
        <f t="shared" si="33"/>
        <v>0.10174152153987168</v>
      </c>
    </row>
    <row r="41" spans="1:15" s="4" customFormat="1" ht="15" customHeight="1">
      <c r="A41" s="75">
        <v>3</v>
      </c>
      <c r="B41" s="76" t="s">
        <v>86</v>
      </c>
      <c r="C41" s="68">
        <f t="shared" si="27"/>
        <v>3841</v>
      </c>
      <c r="D41" s="77">
        <f>'[1]Z53_wiek_ogolem'!D40</f>
        <v>355</v>
      </c>
      <c r="E41" s="78">
        <f t="shared" si="28"/>
        <v>0.09242384795626139</v>
      </c>
      <c r="F41" s="77">
        <f>'[1]Z53_wiek_ogolem'!F40</f>
        <v>932</v>
      </c>
      <c r="G41" s="78">
        <f t="shared" si="29"/>
        <v>0.24264514449362146</v>
      </c>
      <c r="H41" s="77">
        <f>'[1]Z53_wiek_ogolem'!H40</f>
        <v>972</v>
      </c>
      <c r="I41" s="78">
        <f t="shared" si="30"/>
        <v>0.2530590991929185</v>
      </c>
      <c r="J41" s="77">
        <f>'[1]Z53_wiek_ogolem'!J40</f>
        <v>711</v>
      </c>
      <c r="K41" s="78">
        <f t="shared" si="31"/>
        <v>0.1851080447800052</v>
      </c>
      <c r="L41" s="77">
        <f>'[1]Z53_wiek_ogolem'!L40</f>
        <v>567</v>
      </c>
      <c r="M41" s="78">
        <f t="shared" si="32"/>
        <v>0.1476178078625358</v>
      </c>
      <c r="N41" s="77">
        <f>'[1]Z53_wiek_ogolem'!N40</f>
        <v>304</v>
      </c>
      <c r="O41" s="80">
        <f t="shared" si="33"/>
        <v>0.07914605571465765</v>
      </c>
    </row>
    <row r="42" spans="1:15" s="4" customFormat="1" ht="15" customHeight="1">
      <c r="A42" s="75">
        <v>4</v>
      </c>
      <c r="B42" s="76" t="s">
        <v>87</v>
      </c>
      <c r="C42" s="68">
        <f t="shared" si="27"/>
        <v>2897</v>
      </c>
      <c r="D42" s="77">
        <f>'[1]Z53_wiek_ogolem'!D41</f>
        <v>194</v>
      </c>
      <c r="E42" s="78">
        <f t="shared" si="28"/>
        <v>0.06696582671729376</v>
      </c>
      <c r="F42" s="77">
        <f>'[1]Z53_wiek_ogolem'!F41</f>
        <v>648</v>
      </c>
      <c r="G42" s="78">
        <f t="shared" si="29"/>
        <v>0.22367966862271316</v>
      </c>
      <c r="H42" s="77">
        <f>'[1]Z53_wiek_ogolem'!H41</f>
        <v>767</v>
      </c>
      <c r="I42" s="78">
        <f t="shared" si="30"/>
        <v>0.2647566448049707</v>
      </c>
      <c r="J42" s="77">
        <f>'[1]Z53_wiek_ogolem'!J41</f>
        <v>630</v>
      </c>
      <c r="K42" s="78">
        <f t="shared" si="31"/>
        <v>0.21746634449430446</v>
      </c>
      <c r="L42" s="77">
        <f>'[1]Z53_wiek_ogolem'!L41</f>
        <v>388</v>
      </c>
      <c r="M42" s="78">
        <f t="shared" si="32"/>
        <v>0.13393165343458752</v>
      </c>
      <c r="N42" s="77">
        <f>'[1]Z53_wiek_ogolem'!N41</f>
        <v>270</v>
      </c>
      <c r="O42" s="80">
        <f t="shared" si="33"/>
        <v>0.09319986192613049</v>
      </c>
    </row>
    <row r="43" spans="1:15" s="4" customFormat="1" ht="15" customHeight="1">
      <c r="A43" s="75">
        <v>5</v>
      </c>
      <c r="B43" s="55" t="s">
        <v>88</v>
      </c>
      <c r="C43" s="68">
        <f t="shared" si="27"/>
        <v>2384</v>
      </c>
      <c r="D43" s="77">
        <f>'[1]Z53_wiek_ogolem'!D42</f>
        <v>328</v>
      </c>
      <c r="E43" s="78">
        <f t="shared" si="28"/>
        <v>0.13758389261744966</v>
      </c>
      <c r="F43" s="77">
        <f>'[1]Z53_wiek_ogolem'!F42</f>
        <v>660</v>
      </c>
      <c r="G43" s="78">
        <f t="shared" si="29"/>
        <v>0.27684563758389263</v>
      </c>
      <c r="H43" s="77">
        <f>'[1]Z53_wiek_ogolem'!H42</f>
        <v>534</v>
      </c>
      <c r="I43" s="78">
        <f t="shared" si="30"/>
        <v>0.22399328859060402</v>
      </c>
      <c r="J43" s="77">
        <f>'[1]Z53_wiek_ogolem'!J42</f>
        <v>413</v>
      </c>
      <c r="K43" s="78">
        <f t="shared" si="31"/>
        <v>0.17323825503355705</v>
      </c>
      <c r="L43" s="77">
        <f>'[1]Z53_wiek_ogolem'!L42</f>
        <v>300</v>
      </c>
      <c r="M43" s="78">
        <f t="shared" si="32"/>
        <v>0.12583892617449666</v>
      </c>
      <c r="N43" s="77">
        <f>'[1]Z53_wiek_ogolem'!N42</f>
        <v>149</v>
      </c>
      <c r="O43" s="80">
        <f t="shared" si="33"/>
        <v>0.0625</v>
      </c>
    </row>
    <row r="44" spans="1:15" s="4" customFormat="1" ht="15" customHeight="1">
      <c r="A44" s="75">
        <v>6</v>
      </c>
      <c r="B44" s="76" t="s">
        <v>89</v>
      </c>
      <c r="C44" s="68">
        <f t="shared" si="27"/>
        <v>1401</v>
      </c>
      <c r="D44" s="77">
        <f>'[1]Z53_wiek_ogolem'!D43</f>
        <v>102</v>
      </c>
      <c r="E44" s="78">
        <f t="shared" si="28"/>
        <v>0.0728051391862955</v>
      </c>
      <c r="F44" s="77">
        <f>'[1]Z53_wiek_ogolem'!F43</f>
        <v>299</v>
      </c>
      <c r="G44" s="78">
        <f t="shared" si="29"/>
        <v>0.21341898643825838</v>
      </c>
      <c r="H44" s="77">
        <f>'[1]Z53_wiek_ogolem'!H43</f>
        <v>307</v>
      </c>
      <c r="I44" s="78">
        <f t="shared" si="30"/>
        <v>0.21912919343326195</v>
      </c>
      <c r="J44" s="77">
        <f>'[1]Z53_wiek_ogolem'!J43</f>
        <v>267</v>
      </c>
      <c r="K44" s="78">
        <f t="shared" si="31"/>
        <v>0.1905781584582441</v>
      </c>
      <c r="L44" s="77">
        <f>'[1]Z53_wiek_ogolem'!L43</f>
        <v>258</v>
      </c>
      <c r="M44" s="78">
        <f t="shared" si="32"/>
        <v>0.1841541755888651</v>
      </c>
      <c r="N44" s="77">
        <f>'[1]Z53_wiek_ogolem'!N43</f>
        <v>168</v>
      </c>
      <c r="O44" s="80">
        <f t="shared" si="33"/>
        <v>0.11991434689507495</v>
      </c>
    </row>
    <row r="45" spans="1:15" s="4" customFormat="1" ht="15" customHeight="1">
      <c r="A45" s="75">
        <v>7</v>
      </c>
      <c r="B45" s="76" t="s">
        <v>91</v>
      </c>
      <c r="C45" s="68">
        <f t="shared" si="27"/>
        <v>2945</v>
      </c>
      <c r="D45" s="77">
        <f>'[1]Z53_wiek_ogolem'!D44</f>
        <v>325</v>
      </c>
      <c r="E45" s="78">
        <f t="shared" si="28"/>
        <v>0.11035653650254669</v>
      </c>
      <c r="F45" s="77">
        <f>'[1]Z53_wiek_ogolem'!F44</f>
        <v>753</v>
      </c>
      <c r="G45" s="78">
        <f t="shared" si="29"/>
        <v>0.2556876061120543</v>
      </c>
      <c r="H45" s="77">
        <f>'[1]Z53_wiek_ogolem'!H44</f>
        <v>811</v>
      </c>
      <c r="I45" s="78">
        <f t="shared" si="30"/>
        <v>0.2753820033955857</v>
      </c>
      <c r="J45" s="77">
        <f>'[1]Z53_wiek_ogolem'!J44</f>
        <v>541</v>
      </c>
      <c r="K45" s="78">
        <f t="shared" si="31"/>
        <v>0.1837011884550085</v>
      </c>
      <c r="L45" s="77">
        <f>'[1]Z53_wiek_ogolem'!L44</f>
        <v>336</v>
      </c>
      <c r="M45" s="78">
        <f t="shared" si="32"/>
        <v>0.11409168081494057</v>
      </c>
      <c r="N45" s="77">
        <f>'[1]Z53_wiek_ogolem'!N44</f>
        <v>179</v>
      </c>
      <c r="O45" s="80">
        <f t="shared" si="33"/>
        <v>0.06078098471986418</v>
      </c>
    </row>
    <row r="46" spans="1:15" s="99" customFormat="1" ht="24" customHeight="1">
      <c r="A46" s="254" t="s">
        <v>187</v>
      </c>
      <c r="B46" s="256"/>
      <c r="C46" s="189">
        <f>SUM(C47:C50)</f>
        <v>15450</v>
      </c>
      <c r="D46" s="189">
        <f>SUM(D47:D50)</f>
        <v>1980</v>
      </c>
      <c r="E46" s="202">
        <f t="shared" si="28"/>
        <v>0.12815533980582525</v>
      </c>
      <c r="F46" s="189">
        <f>SUM(F47:F50)</f>
        <v>4213</v>
      </c>
      <c r="G46" s="202">
        <f t="shared" si="29"/>
        <v>0.2726860841423948</v>
      </c>
      <c r="H46" s="189">
        <f>SUM(H47:H50)</f>
        <v>3761</v>
      </c>
      <c r="I46" s="202">
        <f t="shared" si="30"/>
        <v>0.2434304207119741</v>
      </c>
      <c r="J46" s="189">
        <f>SUM(J47:J50)</f>
        <v>3162</v>
      </c>
      <c r="K46" s="202">
        <f t="shared" si="31"/>
        <v>0.20466019417475728</v>
      </c>
      <c r="L46" s="189">
        <f>SUM(L47:L50)</f>
        <v>1673</v>
      </c>
      <c r="M46" s="202">
        <f t="shared" si="32"/>
        <v>0.10828478964401295</v>
      </c>
      <c r="N46" s="189">
        <f>SUM(N47:N50)</f>
        <v>661</v>
      </c>
      <c r="O46" s="197">
        <f t="shared" si="33"/>
        <v>0.0427831715210356</v>
      </c>
    </row>
    <row r="47" spans="1:15" s="4" customFormat="1" ht="15" customHeight="1">
      <c r="A47" s="75">
        <v>1</v>
      </c>
      <c r="B47" s="76" t="s">
        <v>63</v>
      </c>
      <c r="C47" s="68">
        <f>D47+F47+H47+J47+L47+N47</f>
        <v>2875</v>
      </c>
      <c r="D47" s="77">
        <f>'[1]Z53_wiek_ogolem'!D46</f>
        <v>357</v>
      </c>
      <c r="E47" s="78">
        <f aca="true" t="shared" si="34" ref="E47:E56">D47/C47</f>
        <v>0.12417391304347826</v>
      </c>
      <c r="F47" s="77">
        <f>'[1]Z53_wiek_ogolem'!F46</f>
        <v>791</v>
      </c>
      <c r="G47" s="78">
        <f aca="true" t="shared" si="35" ref="G47:G56">F47/C47</f>
        <v>0.2751304347826087</v>
      </c>
      <c r="H47" s="77">
        <f>'[1]Z53_wiek_ogolem'!H46</f>
        <v>670</v>
      </c>
      <c r="I47" s="78">
        <f aca="true" t="shared" si="36" ref="I47:I56">H47/C47</f>
        <v>0.23304347826086957</v>
      </c>
      <c r="J47" s="77">
        <f>'[1]Z53_wiek_ogolem'!J46</f>
        <v>576</v>
      </c>
      <c r="K47" s="78">
        <f aca="true" t="shared" si="37" ref="K47:K56">J47/C47</f>
        <v>0.20034782608695653</v>
      </c>
      <c r="L47" s="77">
        <f>'[1]Z53_wiek_ogolem'!L46</f>
        <v>335</v>
      </c>
      <c r="M47" s="78">
        <f aca="true" t="shared" si="38" ref="M47:M56">L47/C47</f>
        <v>0.11652173913043479</v>
      </c>
      <c r="N47" s="77">
        <f>'[1]Z53_wiek_ogolem'!N46</f>
        <v>146</v>
      </c>
      <c r="O47" s="80">
        <f aca="true" t="shared" si="39" ref="O47:O56">N47/C47</f>
        <v>0.050782608695652175</v>
      </c>
    </row>
    <row r="48" spans="1:15" s="100" customFormat="1" ht="15" customHeight="1">
      <c r="A48" s="75">
        <v>2</v>
      </c>
      <c r="B48" s="76" t="s">
        <v>66</v>
      </c>
      <c r="C48" s="68">
        <f>D48+F48+H48+J48+L48+N48</f>
        <v>4817</v>
      </c>
      <c r="D48" s="77">
        <f>'[1]Z53_wiek_ogolem'!D47</f>
        <v>701</v>
      </c>
      <c r="E48" s="78">
        <f t="shared" si="34"/>
        <v>0.14552626115839734</v>
      </c>
      <c r="F48" s="77">
        <f>'[1]Z53_wiek_ogolem'!F47</f>
        <v>1375</v>
      </c>
      <c r="G48" s="78">
        <f t="shared" si="35"/>
        <v>0.28544737388416025</v>
      </c>
      <c r="H48" s="77">
        <f>'[1]Z53_wiek_ogolem'!H47</f>
        <v>1119</v>
      </c>
      <c r="I48" s="78">
        <f t="shared" si="36"/>
        <v>0.23230226281918206</v>
      </c>
      <c r="J48" s="77">
        <f>'[1]Z53_wiek_ogolem'!J47</f>
        <v>970</v>
      </c>
      <c r="K48" s="78">
        <f t="shared" si="37"/>
        <v>0.20137014739464396</v>
      </c>
      <c r="L48" s="77">
        <f>'[1]Z53_wiek_ogolem'!L47</f>
        <v>473</v>
      </c>
      <c r="M48" s="78">
        <f t="shared" si="38"/>
        <v>0.09819389661615113</v>
      </c>
      <c r="N48" s="77">
        <f>'[1]Z53_wiek_ogolem'!N47</f>
        <v>179</v>
      </c>
      <c r="O48" s="80">
        <f t="shared" si="39"/>
        <v>0.03716005812746523</v>
      </c>
    </row>
    <row r="49" spans="1:15" s="4" customFormat="1" ht="15" customHeight="1">
      <c r="A49" s="75">
        <v>3</v>
      </c>
      <c r="B49" s="76" t="s">
        <v>68</v>
      </c>
      <c r="C49" s="68">
        <f>D49+F49+H49+J49+L49+N49</f>
        <v>3252</v>
      </c>
      <c r="D49" s="77">
        <f>'[1]Z53_wiek_ogolem'!D48</f>
        <v>508</v>
      </c>
      <c r="E49" s="78">
        <f t="shared" si="34"/>
        <v>0.15621156211562115</v>
      </c>
      <c r="F49" s="77">
        <f>'[1]Z53_wiek_ogolem'!F48</f>
        <v>945</v>
      </c>
      <c r="G49" s="78">
        <f t="shared" si="35"/>
        <v>0.29059040590405905</v>
      </c>
      <c r="H49" s="77">
        <f>'[1]Z53_wiek_ogolem'!H48</f>
        <v>758</v>
      </c>
      <c r="I49" s="78">
        <f t="shared" si="36"/>
        <v>0.23308733087330874</v>
      </c>
      <c r="J49" s="77">
        <f>'[1]Z53_wiek_ogolem'!J48</f>
        <v>611</v>
      </c>
      <c r="K49" s="78">
        <f t="shared" si="37"/>
        <v>0.18788437884378845</v>
      </c>
      <c r="L49" s="77">
        <f>'[1]Z53_wiek_ogolem'!L48</f>
        <v>314</v>
      </c>
      <c r="M49" s="78">
        <f t="shared" si="38"/>
        <v>0.0965559655596556</v>
      </c>
      <c r="N49" s="77">
        <f>'[1]Z53_wiek_ogolem'!N48</f>
        <v>116</v>
      </c>
      <c r="O49" s="80">
        <f t="shared" si="39"/>
        <v>0.03567035670356704</v>
      </c>
    </row>
    <row r="50" spans="1:15" s="101" customFormat="1" ht="15" customHeight="1">
      <c r="A50" s="83">
        <v>4</v>
      </c>
      <c r="B50" s="84" t="s">
        <v>65</v>
      </c>
      <c r="C50" s="68">
        <f>D50+F50+H50+J50+L50+N50</f>
        <v>4506</v>
      </c>
      <c r="D50" s="6">
        <f>'[1]Z53_wiek_ogolem'!D49</f>
        <v>414</v>
      </c>
      <c r="E50" s="7">
        <f t="shared" si="34"/>
        <v>0.09187749667110519</v>
      </c>
      <c r="F50" s="6">
        <f>'[1]Z53_wiek_ogolem'!F49</f>
        <v>1102</v>
      </c>
      <c r="G50" s="7">
        <f t="shared" si="35"/>
        <v>0.24456280514869064</v>
      </c>
      <c r="H50" s="6">
        <f>'[1]Z53_wiek_ogolem'!H49</f>
        <v>1214</v>
      </c>
      <c r="I50" s="7">
        <f t="shared" si="36"/>
        <v>0.2694185530403906</v>
      </c>
      <c r="J50" s="6">
        <f>'[1]Z53_wiek_ogolem'!J49</f>
        <v>1005</v>
      </c>
      <c r="K50" s="7">
        <f t="shared" si="37"/>
        <v>0.22303595206391477</v>
      </c>
      <c r="L50" s="6">
        <f>'[1]Z53_wiek_ogolem'!L49</f>
        <v>551</v>
      </c>
      <c r="M50" s="7">
        <f t="shared" si="38"/>
        <v>0.12228140257434532</v>
      </c>
      <c r="N50" s="6">
        <f>'[1]Z53_wiek_ogolem'!N49</f>
        <v>220</v>
      </c>
      <c r="O50" s="8">
        <f t="shared" si="39"/>
        <v>0.048823790501553485</v>
      </c>
    </row>
    <row r="51" spans="1:15" s="99" customFormat="1" ht="24" customHeight="1">
      <c r="A51" s="254" t="s">
        <v>188</v>
      </c>
      <c r="B51" s="256"/>
      <c r="C51" s="189">
        <f>SUM(C52:C56)</f>
        <v>8297</v>
      </c>
      <c r="D51" s="189">
        <f>SUM(D52:D56)</f>
        <v>1199</v>
      </c>
      <c r="E51" s="202">
        <f t="shared" si="34"/>
        <v>0.14451006387851031</v>
      </c>
      <c r="F51" s="189">
        <f>SUM(F52:F56)</f>
        <v>2612</v>
      </c>
      <c r="G51" s="202">
        <f t="shared" si="35"/>
        <v>0.31481258286127517</v>
      </c>
      <c r="H51" s="189">
        <f>SUM(H52:H56)</f>
        <v>1783</v>
      </c>
      <c r="I51" s="202">
        <f t="shared" si="36"/>
        <v>0.2148969507050741</v>
      </c>
      <c r="J51" s="189">
        <f>SUM(J52:J56)</f>
        <v>1271</v>
      </c>
      <c r="K51" s="202">
        <f t="shared" si="37"/>
        <v>0.1531878992406894</v>
      </c>
      <c r="L51" s="189">
        <f>SUM(L52:L56)</f>
        <v>944</v>
      </c>
      <c r="M51" s="202">
        <f t="shared" si="38"/>
        <v>0.11377606363745932</v>
      </c>
      <c r="N51" s="189">
        <f>SUM(N52:N56)</f>
        <v>488</v>
      </c>
      <c r="O51" s="197">
        <f t="shared" si="39"/>
        <v>0.05881643967699168</v>
      </c>
    </row>
    <row r="52" spans="1:15" s="4" customFormat="1" ht="15" customHeight="1">
      <c r="A52" s="75">
        <v>1</v>
      </c>
      <c r="B52" s="76" t="s">
        <v>13</v>
      </c>
      <c r="C52" s="68">
        <f>D52+F52+H52+J52+L52+N52</f>
        <v>992</v>
      </c>
      <c r="D52" s="77">
        <f>'[1]Z53_wiek_ogolem'!D51</f>
        <v>157</v>
      </c>
      <c r="E52" s="78">
        <f t="shared" si="34"/>
        <v>0.15826612903225806</v>
      </c>
      <c r="F52" s="77">
        <f>'[1]Z53_wiek_ogolem'!F51</f>
        <v>326</v>
      </c>
      <c r="G52" s="78">
        <f t="shared" si="35"/>
        <v>0.3286290322580645</v>
      </c>
      <c r="H52" s="77">
        <f>'[1]Z53_wiek_ogolem'!H51</f>
        <v>201</v>
      </c>
      <c r="I52" s="78">
        <f t="shared" si="36"/>
        <v>0.20262096774193547</v>
      </c>
      <c r="J52" s="77">
        <f>'[1]Z53_wiek_ogolem'!J51</f>
        <v>140</v>
      </c>
      <c r="K52" s="78">
        <f t="shared" si="37"/>
        <v>0.14112903225806453</v>
      </c>
      <c r="L52" s="77">
        <f>'[1]Z53_wiek_ogolem'!L51</f>
        <v>111</v>
      </c>
      <c r="M52" s="78">
        <f t="shared" si="38"/>
        <v>0.11189516129032258</v>
      </c>
      <c r="N52" s="77">
        <f>'[1]Z53_wiek_ogolem'!N51</f>
        <v>57</v>
      </c>
      <c r="O52" s="80">
        <f t="shared" si="39"/>
        <v>0.057459677419354836</v>
      </c>
    </row>
    <row r="53" spans="1:15" s="4" customFormat="1" ht="15" customHeight="1">
      <c r="A53" s="75">
        <v>2</v>
      </c>
      <c r="B53" s="76" t="s">
        <v>76</v>
      </c>
      <c r="C53" s="68">
        <f>D53+F53+H53+J53+L53+N53</f>
        <v>1955</v>
      </c>
      <c r="D53" s="77">
        <f>'[1]Z53_wiek_ogolem'!D52</f>
        <v>319</v>
      </c>
      <c r="E53" s="78">
        <f t="shared" si="34"/>
        <v>0.16317135549872122</v>
      </c>
      <c r="F53" s="77">
        <f>'[1]Z53_wiek_ogolem'!F52</f>
        <v>653</v>
      </c>
      <c r="G53" s="78">
        <f t="shared" si="35"/>
        <v>0.3340153452685422</v>
      </c>
      <c r="H53" s="77">
        <f>'[1]Z53_wiek_ogolem'!H52</f>
        <v>390</v>
      </c>
      <c r="I53" s="78">
        <f t="shared" si="36"/>
        <v>0.19948849104859334</v>
      </c>
      <c r="J53" s="77">
        <f>'[1]Z53_wiek_ogolem'!J52</f>
        <v>304</v>
      </c>
      <c r="K53" s="78">
        <f t="shared" si="37"/>
        <v>0.15549872122762148</v>
      </c>
      <c r="L53" s="77">
        <f>'[1]Z53_wiek_ogolem'!L52</f>
        <v>204</v>
      </c>
      <c r="M53" s="78">
        <f t="shared" si="38"/>
        <v>0.10434782608695652</v>
      </c>
      <c r="N53" s="77">
        <f>'[1]Z53_wiek_ogolem'!N52</f>
        <v>85</v>
      </c>
      <c r="O53" s="80">
        <f t="shared" si="39"/>
        <v>0.043478260869565216</v>
      </c>
    </row>
    <row r="54" spans="1:15" s="4" customFormat="1" ht="15" customHeight="1">
      <c r="A54" s="75">
        <v>3</v>
      </c>
      <c r="B54" s="76" t="s">
        <v>77</v>
      </c>
      <c r="C54" s="68">
        <f>D54+F54+H54+J54+L54+N54</f>
        <v>1543</v>
      </c>
      <c r="D54" s="77">
        <f>'[1]Z53_wiek_ogolem'!D53</f>
        <v>276</v>
      </c>
      <c r="E54" s="78">
        <f t="shared" si="34"/>
        <v>0.17887232663642255</v>
      </c>
      <c r="F54" s="77">
        <f>'[1]Z53_wiek_ogolem'!F53</f>
        <v>489</v>
      </c>
      <c r="G54" s="78">
        <f t="shared" si="35"/>
        <v>0.3169151004536617</v>
      </c>
      <c r="H54" s="77">
        <f>'[1]Z53_wiek_ogolem'!H53</f>
        <v>316</v>
      </c>
      <c r="I54" s="78">
        <f t="shared" si="36"/>
        <v>0.20479585223590407</v>
      </c>
      <c r="J54" s="77">
        <f>'[1]Z53_wiek_ogolem'!J53</f>
        <v>207</v>
      </c>
      <c r="K54" s="78">
        <f t="shared" si="37"/>
        <v>0.13415424497731693</v>
      </c>
      <c r="L54" s="77">
        <f>'[1]Z53_wiek_ogolem'!L53</f>
        <v>162</v>
      </c>
      <c r="M54" s="78">
        <f t="shared" si="38"/>
        <v>0.1049902786779002</v>
      </c>
      <c r="N54" s="77">
        <f>'[1]Z53_wiek_ogolem'!N53</f>
        <v>93</v>
      </c>
      <c r="O54" s="80">
        <f t="shared" si="39"/>
        <v>0.060272197018794556</v>
      </c>
    </row>
    <row r="55" spans="1:15" s="4" customFormat="1" ht="15" customHeight="1">
      <c r="A55" s="75">
        <v>4</v>
      </c>
      <c r="B55" s="76" t="s">
        <v>78</v>
      </c>
      <c r="C55" s="68">
        <f>D55+F55+H55+J55+L55+N55</f>
        <v>1824</v>
      </c>
      <c r="D55" s="77">
        <f>'[1]Z53_wiek_ogolem'!D54</f>
        <v>298</v>
      </c>
      <c r="E55" s="78">
        <f t="shared" si="34"/>
        <v>0.16337719298245615</v>
      </c>
      <c r="F55" s="77">
        <f>'[1]Z53_wiek_ogolem'!F54</f>
        <v>547</v>
      </c>
      <c r="G55" s="78">
        <f t="shared" si="35"/>
        <v>0.29989035087719296</v>
      </c>
      <c r="H55" s="77">
        <f>'[1]Z53_wiek_ogolem'!H54</f>
        <v>385</v>
      </c>
      <c r="I55" s="78">
        <f t="shared" si="36"/>
        <v>0.21107456140350878</v>
      </c>
      <c r="J55" s="77">
        <f>'[1]Z53_wiek_ogolem'!J54</f>
        <v>270</v>
      </c>
      <c r="K55" s="78">
        <f t="shared" si="37"/>
        <v>0.14802631578947367</v>
      </c>
      <c r="L55" s="77">
        <f>'[1]Z53_wiek_ogolem'!L54</f>
        <v>197</v>
      </c>
      <c r="M55" s="78">
        <f t="shared" si="38"/>
        <v>0.10800438596491228</v>
      </c>
      <c r="N55" s="77">
        <f>'[1]Z53_wiek_ogolem'!N54</f>
        <v>127</v>
      </c>
      <c r="O55" s="80">
        <f t="shared" si="39"/>
        <v>0.06962719298245613</v>
      </c>
    </row>
    <row r="56" spans="1:15" s="11" customFormat="1" ht="15" customHeight="1" thickBot="1">
      <c r="A56" s="160">
        <v>5</v>
      </c>
      <c r="B56" s="149" t="s">
        <v>20</v>
      </c>
      <c r="C56" s="87">
        <f>D56+F56+H56+J56+L56+N56</f>
        <v>1983</v>
      </c>
      <c r="D56" s="91">
        <f>'[1]Z53_wiek_ogolem'!D55</f>
        <v>149</v>
      </c>
      <c r="E56" s="150">
        <f t="shared" si="34"/>
        <v>0.0751386787695411</v>
      </c>
      <c r="F56" s="91">
        <f>'[1]Z53_wiek_ogolem'!F55</f>
        <v>597</v>
      </c>
      <c r="G56" s="150">
        <f t="shared" si="35"/>
        <v>0.3010590015128593</v>
      </c>
      <c r="H56" s="91">
        <f>'[1]Z53_wiek_ogolem'!H55</f>
        <v>491</v>
      </c>
      <c r="I56" s="150">
        <f t="shared" si="36"/>
        <v>0.2476046394351992</v>
      </c>
      <c r="J56" s="91">
        <f>'[1]Z53_wiek_ogolem'!J55</f>
        <v>350</v>
      </c>
      <c r="K56" s="150">
        <f t="shared" si="37"/>
        <v>0.17650025214321735</v>
      </c>
      <c r="L56" s="91">
        <f>'[1]Z53_wiek_ogolem'!L55</f>
        <v>270</v>
      </c>
      <c r="M56" s="150">
        <f t="shared" si="38"/>
        <v>0.1361573373676248</v>
      </c>
      <c r="N56" s="91">
        <f>'[1]Z53_wiek_ogolem'!N55</f>
        <v>126</v>
      </c>
      <c r="O56" s="61">
        <f t="shared" si="39"/>
        <v>0.06354009077155824</v>
      </c>
    </row>
    <row r="57" ht="13.5" thickTop="1"/>
    <row r="59" spans="1:9" ht="12.75">
      <c r="A59" s="102"/>
      <c r="B59" s="103"/>
      <c r="C59" s="104"/>
      <c r="D59" s="105"/>
      <c r="E59" s="34"/>
      <c r="F59" s="106"/>
      <c r="H59" s="65"/>
      <c r="I59" s="107"/>
    </row>
    <row r="60" spans="1:9" ht="12.75">
      <c r="A60" s="102"/>
      <c r="B60" s="103"/>
      <c r="C60" s="104"/>
      <c r="D60" s="105"/>
      <c r="E60" s="34"/>
      <c r="F60" s="106"/>
      <c r="I60" s="107"/>
    </row>
  </sheetData>
  <sheetProtection/>
  <mergeCells count="16">
    <mergeCell ref="A5:B5"/>
    <mergeCell ref="A31:B31"/>
    <mergeCell ref="A38:B38"/>
    <mergeCell ref="A46:B46"/>
    <mergeCell ref="A51:B51"/>
    <mergeCell ref="A6:B6"/>
    <mergeCell ref="A7:B7"/>
    <mergeCell ref="A13:B13"/>
    <mergeCell ref="A20:B20"/>
    <mergeCell ref="A29:B29"/>
    <mergeCell ref="A1:O1"/>
    <mergeCell ref="A2:O2"/>
    <mergeCell ref="A3:A4"/>
    <mergeCell ref="B3:B4"/>
    <mergeCell ref="C3:C4"/>
    <mergeCell ref="D3:O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75" zoomScaleNormal="75" zoomScaleSheetLayoutView="75" zoomScalePageLayoutView="0" workbookViewId="0" topLeftCell="C1">
      <selection activeCell="C6" sqref="C6"/>
    </sheetView>
  </sheetViews>
  <sheetFormatPr defaultColWidth="4.875" defaultRowHeight="12.75"/>
  <cols>
    <col min="1" max="1" width="3.625" style="35" customWidth="1"/>
    <col min="2" max="2" width="20.25390625" style="35" customWidth="1"/>
    <col min="3" max="3" width="11.25390625" style="35" customWidth="1"/>
    <col min="4" max="4" width="8.25390625" style="35" customWidth="1"/>
    <col min="5" max="5" width="10.25390625" style="35" customWidth="1"/>
    <col min="6" max="6" width="10.75390625" style="35" customWidth="1"/>
    <col min="7" max="7" width="8.125" style="35" customWidth="1"/>
    <col min="8" max="8" width="11.375" style="35" customWidth="1"/>
    <col min="9" max="9" width="8.125" style="35" customWidth="1"/>
    <col min="10" max="10" width="11.875" style="35" customWidth="1"/>
    <col min="11" max="11" width="8.125" style="35" customWidth="1"/>
    <col min="12" max="12" width="10.875" style="35" customWidth="1"/>
    <col min="13" max="13" width="8.125" style="35" customWidth="1"/>
    <col min="14" max="16384" width="4.875" style="35" customWidth="1"/>
  </cols>
  <sheetData>
    <row r="1" spans="1:13" ht="20.25" customHeight="1">
      <c r="A1" s="290" t="s">
        <v>158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21.75" customHeight="1" thickBot="1">
      <c r="A2" s="275" t="s">
        <v>247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s="92" customFormat="1" ht="18" customHeight="1" thickTop="1">
      <c r="A3" s="300" t="s">
        <v>120</v>
      </c>
      <c r="B3" s="301" t="s">
        <v>121</v>
      </c>
      <c r="C3" s="303" t="s">
        <v>115</v>
      </c>
      <c r="D3" s="296" t="s">
        <v>134</v>
      </c>
      <c r="E3" s="296"/>
      <c r="F3" s="296"/>
      <c r="G3" s="296"/>
      <c r="H3" s="296"/>
      <c r="I3" s="296"/>
      <c r="J3" s="296"/>
      <c r="K3" s="296"/>
      <c r="L3" s="296"/>
      <c r="M3" s="297"/>
    </row>
    <row r="4" spans="1:13" s="92" customFormat="1" ht="66" customHeight="1">
      <c r="A4" s="292"/>
      <c r="B4" s="302"/>
      <c r="C4" s="302"/>
      <c r="D4" s="93" t="s">
        <v>122</v>
      </c>
      <c r="E4" s="70" t="s">
        <v>133</v>
      </c>
      <c r="F4" s="70" t="s">
        <v>135</v>
      </c>
      <c r="G4" s="70" t="s">
        <v>133</v>
      </c>
      <c r="H4" s="70" t="s">
        <v>136</v>
      </c>
      <c r="I4" s="70" t="s">
        <v>133</v>
      </c>
      <c r="J4" s="70" t="s">
        <v>137</v>
      </c>
      <c r="K4" s="70" t="s">
        <v>133</v>
      </c>
      <c r="L4" s="70" t="s">
        <v>138</v>
      </c>
      <c r="M4" s="72" t="s">
        <v>133</v>
      </c>
    </row>
    <row r="5" spans="1:13" s="92" customFormat="1" ht="15" customHeight="1">
      <c r="A5" s="261" t="s">
        <v>216</v>
      </c>
      <c r="B5" s="262"/>
      <c r="C5" s="6">
        <f>D5+F5+H5+J5+L5</f>
        <v>1081746</v>
      </c>
      <c r="D5" s="6">
        <v>149491</v>
      </c>
      <c r="E5" s="7">
        <f>D5/C5</f>
        <v>0.13819417867040876</v>
      </c>
      <c r="F5" s="6">
        <v>234599</v>
      </c>
      <c r="G5" s="7">
        <f>F5/C5</f>
        <v>0.21687068868292556</v>
      </c>
      <c r="H5" s="6">
        <v>117266</v>
      </c>
      <c r="I5" s="7">
        <f>H5/C5</f>
        <v>0.10840437588860971</v>
      </c>
      <c r="J5" s="6">
        <v>281679</v>
      </c>
      <c r="K5" s="7">
        <f>J5/C5</f>
        <v>0.26039292033434835</v>
      </c>
      <c r="L5" s="6">
        <v>298711</v>
      </c>
      <c r="M5" s="8">
        <f>L5/C5</f>
        <v>0.2761378364237076</v>
      </c>
    </row>
    <row r="6" spans="1:13" s="51" customFormat="1" ht="32.25" customHeight="1">
      <c r="A6" s="298" t="s">
        <v>116</v>
      </c>
      <c r="B6" s="299"/>
      <c r="C6" s="193">
        <f>C7+C13+C20+C29+C31+C38+C46+C51</f>
        <v>154068</v>
      </c>
      <c r="D6" s="193">
        <f>D7+D13+D20+D29+D31+D38+D46+D51</f>
        <v>24929</v>
      </c>
      <c r="E6" s="200">
        <f aca="true" t="shared" si="0" ref="E6:E20">D6/C6</f>
        <v>0.16180517693485993</v>
      </c>
      <c r="F6" s="193">
        <f>F7+F13+F20+F29+F31+F38+F46+F51</f>
        <v>33300</v>
      </c>
      <c r="G6" s="200">
        <f aca="true" t="shared" si="1" ref="G6:G20">F6/C6</f>
        <v>0.21613832853025935</v>
      </c>
      <c r="H6" s="193">
        <f>H7+H13+H20+H29+H31+H38+H46+H51</f>
        <v>17913</v>
      </c>
      <c r="I6" s="200">
        <f aca="true" t="shared" si="2" ref="I6:I20">H6/C6</f>
        <v>0.11626684321208818</v>
      </c>
      <c r="J6" s="193">
        <f>J7+J13+J20+J29+J31+J38+J46+J51</f>
        <v>36108</v>
      </c>
      <c r="K6" s="200">
        <f aca="true" t="shared" si="3" ref="K6:K20">J6/C6</f>
        <v>0.2343640470441623</v>
      </c>
      <c r="L6" s="193">
        <f>L7+L13+L20+L29+L31+L38+L46+L51</f>
        <v>41818</v>
      </c>
      <c r="M6" s="194">
        <f aca="true" t="shared" si="4" ref="M6:M20">L6/C6</f>
        <v>0.2714256042786302</v>
      </c>
    </row>
    <row r="7" spans="1:13" s="94" customFormat="1" ht="27" customHeight="1">
      <c r="A7" s="254" t="s">
        <v>182</v>
      </c>
      <c r="B7" s="255"/>
      <c r="C7" s="189">
        <f>SUM(C8:C12)</f>
        <v>14633</v>
      </c>
      <c r="D7" s="189">
        <f>SUM(D8:D12)</f>
        <v>1592</v>
      </c>
      <c r="E7" s="202">
        <f t="shared" si="0"/>
        <v>0.10879518895646825</v>
      </c>
      <c r="F7" s="189">
        <f>SUM(F8:F12)</f>
        <v>2781</v>
      </c>
      <c r="G7" s="202">
        <f t="shared" si="1"/>
        <v>0.19004988724116723</v>
      </c>
      <c r="H7" s="189">
        <f>SUM(H8:H12)</f>
        <v>2067</v>
      </c>
      <c r="I7" s="202">
        <f t="shared" si="2"/>
        <v>0.14125606505842958</v>
      </c>
      <c r="J7" s="189">
        <f>SUM(J8:J12)</f>
        <v>4026</v>
      </c>
      <c r="K7" s="202">
        <f t="shared" si="3"/>
        <v>0.27513155197157113</v>
      </c>
      <c r="L7" s="189">
        <f>SUM(L8:L12)</f>
        <v>4167</v>
      </c>
      <c r="M7" s="197">
        <f t="shared" si="4"/>
        <v>0.28476730677236384</v>
      </c>
    </row>
    <row r="8" spans="1:13" ht="15" customHeight="1">
      <c r="A8" s="75">
        <v>1</v>
      </c>
      <c r="B8" s="76" t="s">
        <v>62</v>
      </c>
      <c r="C8" s="6">
        <f>D8+F8+H8+J8+L8</f>
        <v>3681</v>
      </c>
      <c r="D8" s="90">
        <f>'[1]Z54_wykształcenie_ogolem'!D7</f>
        <v>471</v>
      </c>
      <c r="E8" s="78">
        <f t="shared" si="0"/>
        <v>0.12795436022819887</v>
      </c>
      <c r="F8" s="90">
        <f>'[1]Z54_wykształcenie_ogolem'!F7</f>
        <v>682</v>
      </c>
      <c r="G8" s="78">
        <f t="shared" si="1"/>
        <v>0.18527574028796523</v>
      </c>
      <c r="H8" s="90">
        <f>'[1]Z54_wykształcenie_ogolem'!H7</f>
        <v>496</v>
      </c>
      <c r="I8" s="78">
        <f t="shared" si="2"/>
        <v>0.13474599293670197</v>
      </c>
      <c r="J8" s="90">
        <f>'[1]Z54_wykształcenie_ogolem'!J7</f>
        <v>1052</v>
      </c>
      <c r="K8" s="78">
        <f t="shared" si="3"/>
        <v>0.28579190437381147</v>
      </c>
      <c r="L8" s="90">
        <f>'[1]Z54_wykształcenie_ogolem'!L7</f>
        <v>980</v>
      </c>
      <c r="M8" s="80">
        <f t="shared" si="4"/>
        <v>0.2662320021733225</v>
      </c>
    </row>
    <row r="9" spans="1:13" ht="15" customHeight="1">
      <c r="A9" s="75">
        <v>2</v>
      </c>
      <c r="B9" s="76" t="s">
        <v>64</v>
      </c>
      <c r="C9" s="6">
        <f>D9+F9+H9+J9+L9</f>
        <v>2088</v>
      </c>
      <c r="D9" s="90">
        <f>'[1]Z54_wykształcenie_ogolem'!D8</f>
        <v>231</v>
      </c>
      <c r="E9" s="78">
        <f t="shared" si="0"/>
        <v>0.11063218390804598</v>
      </c>
      <c r="F9" s="90">
        <f>'[1]Z54_wykształcenie_ogolem'!F8</f>
        <v>480</v>
      </c>
      <c r="G9" s="78">
        <f t="shared" si="1"/>
        <v>0.22988505747126436</v>
      </c>
      <c r="H9" s="90">
        <f>'[1]Z54_wykształcenie_ogolem'!H8</f>
        <v>281</v>
      </c>
      <c r="I9" s="78">
        <f t="shared" si="2"/>
        <v>0.13457854406130268</v>
      </c>
      <c r="J9" s="90">
        <f>'[1]Z54_wykształcenie_ogolem'!J8</f>
        <v>532</v>
      </c>
      <c r="K9" s="78">
        <f t="shared" si="3"/>
        <v>0.2547892720306513</v>
      </c>
      <c r="L9" s="90">
        <f>'[1]Z54_wykształcenie_ogolem'!L8</f>
        <v>564</v>
      </c>
      <c r="M9" s="80">
        <f t="shared" si="4"/>
        <v>0.27011494252873564</v>
      </c>
    </row>
    <row r="10" spans="1:13" ht="15" customHeight="1">
      <c r="A10" s="75">
        <v>3</v>
      </c>
      <c r="B10" s="76" t="s">
        <v>67</v>
      </c>
      <c r="C10" s="6">
        <f>D10+F10+H10+J10+L10</f>
        <v>3619</v>
      </c>
      <c r="D10" s="90">
        <f>'[1]Z54_wykształcenie_ogolem'!D9</f>
        <v>314</v>
      </c>
      <c r="E10" s="78">
        <f t="shared" si="0"/>
        <v>0.08676429953025698</v>
      </c>
      <c r="F10" s="90">
        <f>'[1]Z54_wykształcenie_ogolem'!F9</f>
        <v>545</v>
      </c>
      <c r="G10" s="78">
        <f t="shared" si="1"/>
        <v>0.15059408676429953</v>
      </c>
      <c r="H10" s="90">
        <f>'[1]Z54_wykształcenie_ogolem'!H9</f>
        <v>588</v>
      </c>
      <c r="I10" s="78">
        <f t="shared" si="2"/>
        <v>0.16247582205029013</v>
      </c>
      <c r="J10" s="90">
        <f>'[1]Z54_wykształcenie_ogolem'!J9</f>
        <v>982</v>
      </c>
      <c r="K10" s="78">
        <f t="shared" si="3"/>
        <v>0.27134567560099476</v>
      </c>
      <c r="L10" s="90">
        <f>'[1]Z54_wykształcenie_ogolem'!L9</f>
        <v>1190</v>
      </c>
      <c r="M10" s="80">
        <f t="shared" si="4"/>
        <v>0.3288201160541586</v>
      </c>
    </row>
    <row r="11" spans="1:13" ht="15" customHeight="1">
      <c r="A11" s="75">
        <v>4</v>
      </c>
      <c r="B11" s="76" t="s">
        <v>75</v>
      </c>
      <c r="C11" s="6">
        <f>D11+F11+H11+J11+L11</f>
        <v>2708</v>
      </c>
      <c r="D11" s="90">
        <f>'[1]Z54_wykształcenie_ogolem'!D10</f>
        <v>293</v>
      </c>
      <c r="E11" s="78">
        <f t="shared" si="0"/>
        <v>0.10819793205317578</v>
      </c>
      <c r="F11" s="90">
        <f>'[1]Z54_wykształcenie_ogolem'!F10</f>
        <v>526</v>
      </c>
      <c r="G11" s="78">
        <f t="shared" si="1"/>
        <v>0.19423929098966028</v>
      </c>
      <c r="H11" s="90">
        <f>'[1]Z54_wykształcenie_ogolem'!H10</f>
        <v>395</v>
      </c>
      <c r="I11" s="78">
        <f t="shared" si="2"/>
        <v>0.14586410635155095</v>
      </c>
      <c r="J11" s="90">
        <f>'[1]Z54_wykształcenie_ogolem'!J10</f>
        <v>707</v>
      </c>
      <c r="K11" s="78">
        <f t="shared" si="3"/>
        <v>0.26107828655834564</v>
      </c>
      <c r="L11" s="90">
        <f>'[1]Z54_wykształcenie_ogolem'!L10</f>
        <v>787</v>
      </c>
      <c r="M11" s="80">
        <f t="shared" si="4"/>
        <v>0.29062038404726737</v>
      </c>
    </row>
    <row r="12" spans="1:13" ht="15" customHeight="1">
      <c r="A12" s="75">
        <v>5</v>
      </c>
      <c r="B12" s="76" t="s">
        <v>117</v>
      </c>
      <c r="C12" s="6">
        <f>D12+F12+H12+J12+L12</f>
        <v>2537</v>
      </c>
      <c r="D12" s="90">
        <f>'[1]Z54_wykształcenie_ogolem'!D11</f>
        <v>283</v>
      </c>
      <c r="E12" s="78">
        <f t="shared" si="0"/>
        <v>0.11154907370910525</v>
      </c>
      <c r="F12" s="90">
        <f>'[1]Z54_wykształcenie_ogolem'!F11</f>
        <v>548</v>
      </c>
      <c r="G12" s="78">
        <f t="shared" si="1"/>
        <v>0.21600315333070555</v>
      </c>
      <c r="H12" s="90">
        <f>'[1]Z54_wykształcenie_ogolem'!H11</f>
        <v>307</v>
      </c>
      <c r="I12" s="78">
        <f t="shared" si="2"/>
        <v>0.12100906582577847</v>
      </c>
      <c r="J12" s="90">
        <f>'[1]Z54_wykształcenie_ogolem'!J11</f>
        <v>753</v>
      </c>
      <c r="K12" s="78">
        <f t="shared" si="3"/>
        <v>0.2968072526606228</v>
      </c>
      <c r="L12" s="90">
        <f>'[1]Z54_wykształcenie_ogolem'!L11</f>
        <v>646</v>
      </c>
      <c r="M12" s="80">
        <f t="shared" si="4"/>
        <v>0.25463145447378793</v>
      </c>
    </row>
    <row r="13" spans="1:13" s="94" customFormat="1" ht="24.75" customHeight="1">
      <c r="A13" s="254" t="s">
        <v>183</v>
      </c>
      <c r="B13" s="256"/>
      <c r="C13" s="189">
        <f>SUM(C14:C19)</f>
        <v>16460</v>
      </c>
      <c r="D13" s="189">
        <f>SUM(D14:D19)</f>
        <v>1947</v>
      </c>
      <c r="E13" s="202">
        <f t="shared" si="0"/>
        <v>0.11828675577156744</v>
      </c>
      <c r="F13" s="189">
        <f>SUM(F14:F19)</f>
        <v>3835</v>
      </c>
      <c r="G13" s="202">
        <f t="shared" si="1"/>
        <v>0.23298906439854192</v>
      </c>
      <c r="H13" s="189">
        <f>SUM(H14:H19)</f>
        <v>2131</v>
      </c>
      <c r="I13" s="202">
        <f t="shared" si="2"/>
        <v>0.12946537059538274</v>
      </c>
      <c r="J13" s="189">
        <f>SUM(J14:J19)</f>
        <v>4223</v>
      </c>
      <c r="K13" s="202">
        <f t="shared" si="3"/>
        <v>0.2565613608748481</v>
      </c>
      <c r="L13" s="189">
        <f>SUM(L14:L19)</f>
        <v>4324</v>
      </c>
      <c r="M13" s="197">
        <f t="shared" si="4"/>
        <v>0.2626974483596598</v>
      </c>
    </row>
    <row r="14" spans="1:13" ht="15" customHeight="1">
      <c r="A14" s="75">
        <v>1</v>
      </c>
      <c r="B14" s="76" t="s">
        <v>70</v>
      </c>
      <c r="C14" s="6">
        <f aca="true" t="shared" si="5" ref="C14:C19">D14+F14+H14+J14+L14</f>
        <v>3463</v>
      </c>
      <c r="D14" s="90">
        <f>'[1]Z54_wykształcenie_ogolem'!D13</f>
        <v>276</v>
      </c>
      <c r="E14" s="78">
        <f t="shared" si="0"/>
        <v>0.07969968235633844</v>
      </c>
      <c r="F14" s="90">
        <f>'[1]Z54_wykształcenie_ogolem'!F13</f>
        <v>679</v>
      </c>
      <c r="G14" s="78">
        <f t="shared" si="1"/>
        <v>0.19607276927519493</v>
      </c>
      <c r="H14" s="90">
        <f>'[1]Z54_wykształcenie_ogolem'!H13</f>
        <v>580</v>
      </c>
      <c r="I14" s="78">
        <f t="shared" si="2"/>
        <v>0.1674848397343344</v>
      </c>
      <c r="J14" s="90">
        <f>'[1]Z54_wykształcenie_ogolem'!J13</f>
        <v>919</v>
      </c>
      <c r="K14" s="78">
        <f t="shared" si="3"/>
        <v>0.2653768408894023</v>
      </c>
      <c r="L14" s="90">
        <f>'[1]Z54_wykształcenie_ogolem'!L13</f>
        <v>1009</v>
      </c>
      <c r="M14" s="80">
        <f t="shared" si="4"/>
        <v>0.29136586774473</v>
      </c>
    </row>
    <row r="15" spans="1:13" ht="15" customHeight="1">
      <c r="A15" s="75">
        <v>2</v>
      </c>
      <c r="B15" s="76" t="s">
        <v>72</v>
      </c>
      <c r="C15" s="6">
        <f t="shared" si="5"/>
        <v>3842</v>
      </c>
      <c r="D15" s="90">
        <f>'[1]Z54_wykształcenie_ogolem'!D14</f>
        <v>451</v>
      </c>
      <c r="E15" s="78">
        <f t="shared" si="0"/>
        <v>0.11738677771993754</v>
      </c>
      <c r="F15" s="90">
        <f>'[1]Z54_wykształcenie_ogolem'!F14</f>
        <v>1014</v>
      </c>
      <c r="G15" s="78">
        <f t="shared" si="1"/>
        <v>0.2639250390421655</v>
      </c>
      <c r="H15" s="90">
        <f>'[1]Z54_wykształcenie_ogolem'!H14</f>
        <v>415</v>
      </c>
      <c r="I15" s="78">
        <f t="shared" si="2"/>
        <v>0.10801665799062989</v>
      </c>
      <c r="J15" s="90">
        <f>'[1]Z54_wykształcenie_ogolem'!J14</f>
        <v>1052</v>
      </c>
      <c r="K15" s="78">
        <f t="shared" si="3"/>
        <v>0.273815720978657</v>
      </c>
      <c r="L15" s="90">
        <f>'[1]Z54_wykształcenie_ogolem'!L14</f>
        <v>910</v>
      </c>
      <c r="M15" s="80">
        <f t="shared" si="4"/>
        <v>0.2368558042686101</v>
      </c>
    </row>
    <row r="16" spans="1:13" ht="15" customHeight="1">
      <c r="A16" s="75">
        <v>3</v>
      </c>
      <c r="B16" s="76" t="s">
        <v>73</v>
      </c>
      <c r="C16" s="6">
        <f t="shared" si="5"/>
        <v>2836</v>
      </c>
      <c r="D16" s="90">
        <f>'[1]Z54_wykształcenie_ogolem'!D15</f>
        <v>355</v>
      </c>
      <c r="E16" s="78">
        <f t="shared" si="0"/>
        <v>0.12517630465444288</v>
      </c>
      <c r="F16" s="90">
        <f>'[1]Z54_wykształcenie_ogolem'!F15</f>
        <v>651</v>
      </c>
      <c r="G16" s="78">
        <f t="shared" si="1"/>
        <v>0.22954866008462624</v>
      </c>
      <c r="H16" s="90">
        <f>'[1]Z54_wykształcenie_ogolem'!H15</f>
        <v>378</v>
      </c>
      <c r="I16" s="78">
        <f t="shared" si="2"/>
        <v>0.13328631875881522</v>
      </c>
      <c r="J16" s="90">
        <f>'[1]Z54_wykształcenie_ogolem'!J15</f>
        <v>694</v>
      </c>
      <c r="K16" s="78">
        <f t="shared" si="3"/>
        <v>0.2447108603667137</v>
      </c>
      <c r="L16" s="90">
        <f>'[1]Z54_wykształcenie_ogolem'!L15</f>
        <v>758</v>
      </c>
      <c r="M16" s="80">
        <f t="shared" si="4"/>
        <v>0.26727785613540195</v>
      </c>
    </row>
    <row r="17" spans="1:13" ht="15" customHeight="1">
      <c r="A17" s="75">
        <v>4</v>
      </c>
      <c r="B17" s="76" t="s">
        <v>74</v>
      </c>
      <c r="C17" s="6">
        <f t="shared" si="5"/>
        <v>2067</v>
      </c>
      <c r="D17" s="90">
        <f>'[1]Z54_wykształcenie_ogolem'!D16</f>
        <v>211</v>
      </c>
      <c r="E17" s="78">
        <f t="shared" si="0"/>
        <v>0.10208030962747944</v>
      </c>
      <c r="F17" s="90">
        <f>'[1]Z54_wykształcenie_ogolem'!F16</f>
        <v>408</v>
      </c>
      <c r="G17" s="78">
        <f t="shared" si="1"/>
        <v>0.19738751814223512</v>
      </c>
      <c r="H17" s="90">
        <f>'[1]Z54_wykształcenie_ogolem'!H16</f>
        <v>241</v>
      </c>
      <c r="I17" s="78">
        <f t="shared" si="2"/>
        <v>0.1165940977261732</v>
      </c>
      <c r="J17" s="90">
        <f>'[1]Z54_wykształcenie_ogolem'!J16</f>
        <v>498</v>
      </c>
      <c r="K17" s="78">
        <f t="shared" si="3"/>
        <v>0.2409288824383164</v>
      </c>
      <c r="L17" s="90">
        <f>'[1]Z54_wykształcenie_ogolem'!L16</f>
        <v>709</v>
      </c>
      <c r="M17" s="80">
        <f t="shared" si="4"/>
        <v>0.34300919206579583</v>
      </c>
    </row>
    <row r="18" spans="1:13" ht="15" customHeight="1">
      <c r="A18" s="75">
        <v>5</v>
      </c>
      <c r="B18" s="76" t="s">
        <v>79</v>
      </c>
      <c r="C18" s="6">
        <f t="shared" si="5"/>
        <v>1617</v>
      </c>
      <c r="D18" s="90">
        <f>'[1]Z54_wykształcenie_ogolem'!D17</f>
        <v>203</v>
      </c>
      <c r="E18" s="78">
        <f t="shared" si="0"/>
        <v>0.12554112554112554</v>
      </c>
      <c r="F18" s="90">
        <f>'[1]Z54_wykształcenie_ogolem'!F17</f>
        <v>382</v>
      </c>
      <c r="G18" s="78">
        <f t="shared" si="1"/>
        <v>0.23623995052566482</v>
      </c>
      <c r="H18" s="90">
        <f>'[1]Z54_wykształcenie_ogolem'!H17</f>
        <v>200</v>
      </c>
      <c r="I18" s="78">
        <f t="shared" si="2"/>
        <v>0.12368583797155226</v>
      </c>
      <c r="J18" s="90">
        <f>'[1]Z54_wykształcenie_ogolem'!J17</f>
        <v>413</v>
      </c>
      <c r="K18" s="78">
        <f t="shared" si="3"/>
        <v>0.2554112554112554</v>
      </c>
      <c r="L18" s="90">
        <f>'[1]Z54_wykształcenie_ogolem'!L17</f>
        <v>419</v>
      </c>
      <c r="M18" s="80">
        <f t="shared" si="4"/>
        <v>0.259121830550402</v>
      </c>
    </row>
    <row r="19" spans="1:13" s="66" customFormat="1" ht="15" customHeight="1">
      <c r="A19" s="83">
        <v>6</v>
      </c>
      <c r="B19" s="84" t="s">
        <v>71</v>
      </c>
      <c r="C19" s="6">
        <f t="shared" si="5"/>
        <v>2635</v>
      </c>
      <c r="D19" s="57">
        <f>'[1]Z54_wykształcenie_ogolem'!D18</f>
        <v>451</v>
      </c>
      <c r="E19" s="7">
        <f t="shared" si="0"/>
        <v>0.17115749525616697</v>
      </c>
      <c r="F19" s="57">
        <f>'[1]Z54_wykształcenie_ogolem'!F18</f>
        <v>701</v>
      </c>
      <c r="G19" s="7">
        <f t="shared" si="1"/>
        <v>0.266034155597723</v>
      </c>
      <c r="H19" s="57">
        <f>'[1]Z54_wykształcenie_ogolem'!H18</f>
        <v>317</v>
      </c>
      <c r="I19" s="7">
        <f t="shared" si="2"/>
        <v>0.12030360531309298</v>
      </c>
      <c r="J19" s="57">
        <f>'[1]Z54_wykształcenie_ogolem'!J18</f>
        <v>647</v>
      </c>
      <c r="K19" s="7">
        <f t="shared" si="3"/>
        <v>0.24554079696394687</v>
      </c>
      <c r="L19" s="57">
        <f>'[1]Z54_wykształcenie_ogolem'!L18</f>
        <v>519</v>
      </c>
      <c r="M19" s="8">
        <f t="shared" si="4"/>
        <v>0.1969639468690702</v>
      </c>
    </row>
    <row r="20" spans="1:13" s="94" customFormat="1" ht="24.75" customHeight="1">
      <c r="A20" s="254" t="s">
        <v>184</v>
      </c>
      <c r="B20" s="256"/>
      <c r="C20" s="189">
        <f>SUM(C21:C28)</f>
        <v>37128</v>
      </c>
      <c r="D20" s="189">
        <f>SUM(D21:D28)</f>
        <v>4842</v>
      </c>
      <c r="E20" s="202">
        <f t="shared" si="0"/>
        <v>0.13041370394311572</v>
      </c>
      <c r="F20" s="189">
        <f>SUM(F21:F28)</f>
        <v>7979</v>
      </c>
      <c r="G20" s="202">
        <f t="shared" si="1"/>
        <v>0.21490519284636933</v>
      </c>
      <c r="H20" s="189">
        <f>SUM(H21:H28)</f>
        <v>3686</v>
      </c>
      <c r="I20" s="202">
        <f t="shared" si="2"/>
        <v>0.09927817280758457</v>
      </c>
      <c r="J20" s="189">
        <f>SUM(J21:J28)</f>
        <v>10696</v>
      </c>
      <c r="K20" s="202">
        <f t="shared" si="3"/>
        <v>0.28808446455505277</v>
      </c>
      <c r="L20" s="189">
        <f>SUM(L21:L28)</f>
        <v>9925</v>
      </c>
      <c r="M20" s="197">
        <f t="shared" si="4"/>
        <v>0.2673184658478776</v>
      </c>
    </row>
    <row r="21" spans="1:13" ht="15" customHeight="1">
      <c r="A21" s="75">
        <v>1</v>
      </c>
      <c r="B21" s="76" t="s">
        <v>92</v>
      </c>
      <c r="C21" s="6">
        <f aca="true" t="shared" si="6" ref="C21:C27">D21+F21+H21+J21+L21</f>
        <v>1139</v>
      </c>
      <c r="D21" s="90">
        <f>'[1]Z54_wykształcenie_ogolem'!D20</f>
        <v>104</v>
      </c>
      <c r="E21" s="78">
        <f aca="true" t="shared" si="7" ref="E21:E27">D21/C21</f>
        <v>0.0913081650570676</v>
      </c>
      <c r="F21" s="90">
        <f>'[1]Z54_wykształcenie_ogolem'!F20</f>
        <v>214</v>
      </c>
      <c r="G21" s="78">
        <f aca="true" t="shared" si="8" ref="G21:G27">F21/C21</f>
        <v>0.18788410886742757</v>
      </c>
      <c r="H21" s="90">
        <f>'[1]Z54_wykształcenie_ogolem'!H20</f>
        <v>95</v>
      </c>
      <c r="I21" s="78">
        <f aca="true" t="shared" si="9" ref="I21:I27">H21/C21</f>
        <v>0.08340649692712906</v>
      </c>
      <c r="J21" s="90">
        <f>'[1]Z54_wykształcenie_ogolem'!J20</f>
        <v>371</v>
      </c>
      <c r="K21" s="78">
        <f aca="true" t="shared" si="10" ref="K21:K27">J21/C21</f>
        <v>0.3257243195785777</v>
      </c>
      <c r="L21" s="90">
        <f>'[1]Z54_wykształcenie_ogolem'!L20</f>
        <v>355</v>
      </c>
      <c r="M21" s="80">
        <f aca="true" t="shared" si="11" ref="M21:M27">L21/C21</f>
        <v>0.31167690956979804</v>
      </c>
    </row>
    <row r="22" spans="1:13" ht="15" customHeight="1">
      <c r="A22" s="75">
        <v>2</v>
      </c>
      <c r="B22" s="76" t="s">
        <v>94</v>
      </c>
      <c r="C22" s="6">
        <f t="shared" si="6"/>
        <v>2763</v>
      </c>
      <c r="D22" s="90">
        <f>'[1]Z54_wykształcenie_ogolem'!D21</f>
        <v>306</v>
      </c>
      <c r="E22" s="78">
        <f t="shared" si="7"/>
        <v>0.11074918566775244</v>
      </c>
      <c r="F22" s="90">
        <f>'[1]Z54_wykształcenie_ogolem'!F21</f>
        <v>549</v>
      </c>
      <c r="G22" s="78">
        <f t="shared" si="8"/>
        <v>0.1986970684039088</v>
      </c>
      <c r="H22" s="90">
        <f>'[1]Z54_wykształcenie_ogolem'!H21</f>
        <v>307</v>
      </c>
      <c r="I22" s="78">
        <f t="shared" si="9"/>
        <v>0.1111111111111111</v>
      </c>
      <c r="J22" s="90">
        <f>'[1]Z54_wykształcenie_ogolem'!J21</f>
        <v>876</v>
      </c>
      <c r="K22" s="78">
        <f t="shared" si="10"/>
        <v>0.31704668838219324</v>
      </c>
      <c r="L22" s="90">
        <f>'[1]Z54_wykształcenie_ogolem'!L21</f>
        <v>725</v>
      </c>
      <c r="M22" s="80">
        <f t="shared" si="11"/>
        <v>0.2623959464350344</v>
      </c>
    </row>
    <row r="23" spans="1:13" ht="15" customHeight="1">
      <c r="A23" s="75">
        <v>3</v>
      </c>
      <c r="B23" s="76" t="s">
        <v>95</v>
      </c>
      <c r="C23" s="6">
        <f t="shared" si="6"/>
        <v>1809</v>
      </c>
      <c r="D23" s="90">
        <f>'[1]Z54_wykształcenie_ogolem'!D22</f>
        <v>201</v>
      </c>
      <c r="E23" s="78">
        <f t="shared" si="7"/>
        <v>0.1111111111111111</v>
      </c>
      <c r="F23" s="90">
        <f>'[1]Z54_wykształcenie_ogolem'!F22</f>
        <v>432</v>
      </c>
      <c r="G23" s="78">
        <f t="shared" si="8"/>
        <v>0.23880597014925373</v>
      </c>
      <c r="H23" s="90">
        <f>'[1]Z54_wykształcenie_ogolem'!H22</f>
        <v>245</v>
      </c>
      <c r="I23" s="78">
        <f t="shared" si="9"/>
        <v>0.13543394140409065</v>
      </c>
      <c r="J23" s="90">
        <f>'[1]Z54_wykształcenie_ogolem'!J22</f>
        <v>549</v>
      </c>
      <c r="K23" s="78">
        <f t="shared" si="10"/>
        <v>0.3034825870646766</v>
      </c>
      <c r="L23" s="90">
        <f>'[1]Z54_wykształcenie_ogolem'!L22</f>
        <v>382</v>
      </c>
      <c r="M23" s="80">
        <f t="shared" si="11"/>
        <v>0.2111663902708679</v>
      </c>
    </row>
    <row r="24" spans="1:13" ht="15" customHeight="1">
      <c r="A24" s="75">
        <v>4</v>
      </c>
      <c r="B24" s="76" t="s">
        <v>41</v>
      </c>
      <c r="C24" s="6">
        <f t="shared" si="6"/>
        <v>3746</v>
      </c>
      <c r="D24" s="90">
        <f>'[1]Z54_wykształcenie_ogolem'!D23</f>
        <v>362</v>
      </c>
      <c r="E24" s="78">
        <f t="shared" si="7"/>
        <v>0.09663641217298452</v>
      </c>
      <c r="F24" s="90">
        <f>'[1]Z54_wykształcenie_ogolem'!F23</f>
        <v>922</v>
      </c>
      <c r="G24" s="78">
        <f t="shared" si="8"/>
        <v>0.24612920448478376</v>
      </c>
      <c r="H24" s="90">
        <f>'[1]Z54_wykształcenie_ogolem'!H23</f>
        <v>419</v>
      </c>
      <c r="I24" s="78">
        <f t="shared" si="9"/>
        <v>0.11185264281900693</v>
      </c>
      <c r="J24" s="90">
        <f>'[1]Z54_wykształcenie_ogolem'!J23</f>
        <v>1165</v>
      </c>
      <c r="K24" s="78">
        <f t="shared" si="10"/>
        <v>0.31099839829151094</v>
      </c>
      <c r="L24" s="90">
        <f>'[1]Z54_wykształcenie_ogolem'!L23</f>
        <v>878</v>
      </c>
      <c r="M24" s="80">
        <f t="shared" si="11"/>
        <v>0.23438334223171384</v>
      </c>
    </row>
    <row r="25" spans="1:13" ht="15" customHeight="1">
      <c r="A25" s="75">
        <v>5</v>
      </c>
      <c r="B25" s="76" t="s">
        <v>118</v>
      </c>
      <c r="C25" s="6">
        <f t="shared" si="6"/>
        <v>10046</v>
      </c>
      <c r="D25" s="90">
        <f>'[1]Z54_wykształcenie_ogolem'!D24</f>
        <v>1168</v>
      </c>
      <c r="E25" s="78">
        <f t="shared" si="7"/>
        <v>0.11626518017121243</v>
      </c>
      <c r="F25" s="90">
        <f>'[1]Z54_wykształcenie_ogolem'!F24</f>
        <v>2171</v>
      </c>
      <c r="G25" s="78">
        <f t="shared" si="8"/>
        <v>0.21610591280111488</v>
      </c>
      <c r="H25" s="90">
        <f>'[1]Z54_wykształcenie_ogolem'!H24</f>
        <v>856</v>
      </c>
      <c r="I25" s="78">
        <f t="shared" si="9"/>
        <v>0.08520804300218993</v>
      </c>
      <c r="J25" s="90">
        <f>'[1]Z54_wykształcenie_ogolem'!J24</f>
        <v>2924</v>
      </c>
      <c r="K25" s="78">
        <f t="shared" si="10"/>
        <v>0.29106111885327496</v>
      </c>
      <c r="L25" s="90">
        <f>'[1]Z54_wykształcenie_ogolem'!L24</f>
        <v>2927</v>
      </c>
      <c r="M25" s="80">
        <f t="shared" si="11"/>
        <v>0.29135974517220786</v>
      </c>
    </row>
    <row r="26" spans="1:13" ht="15" customHeight="1">
      <c r="A26" s="75">
        <v>6</v>
      </c>
      <c r="B26" s="76" t="s">
        <v>98</v>
      </c>
      <c r="C26" s="6">
        <f t="shared" si="6"/>
        <v>3766</v>
      </c>
      <c r="D26" s="90">
        <f>'[1]Z54_wykształcenie_ogolem'!D25</f>
        <v>347</v>
      </c>
      <c r="E26" s="78">
        <f t="shared" si="7"/>
        <v>0.09214020180562932</v>
      </c>
      <c r="F26" s="90">
        <f>'[1]Z54_wykształcenie_ogolem'!F25</f>
        <v>817</v>
      </c>
      <c r="G26" s="78">
        <f t="shared" si="8"/>
        <v>0.21694105151354223</v>
      </c>
      <c r="H26" s="90">
        <f>'[1]Z54_wykształcenie_ogolem'!H25</f>
        <v>372</v>
      </c>
      <c r="I26" s="78">
        <f t="shared" si="9"/>
        <v>0.09877854487519915</v>
      </c>
      <c r="J26" s="90">
        <f>'[1]Z54_wykształcenie_ogolem'!J25</f>
        <v>1340</v>
      </c>
      <c r="K26" s="78">
        <f t="shared" si="10"/>
        <v>0.35581518852894317</v>
      </c>
      <c r="L26" s="90">
        <f>'[1]Z54_wykształcenie_ogolem'!L25</f>
        <v>890</v>
      </c>
      <c r="M26" s="80">
        <f t="shared" si="11"/>
        <v>0.23632501327668615</v>
      </c>
    </row>
    <row r="27" spans="1:13" ht="15" customHeight="1">
      <c r="A27" s="75">
        <v>7</v>
      </c>
      <c r="B27" s="76" t="s">
        <v>99</v>
      </c>
      <c r="C27" s="6">
        <f t="shared" si="6"/>
        <v>1728</v>
      </c>
      <c r="D27" s="90">
        <f>'[1]Z54_wykształcenie_ogolem'!D26</f>
        <v>207</v>
      </c>
      <c r="E27" s="78">
        <f t="shared" si="7"/>
        <v>0.11979166666666667</v>
      </c>
      <c r="F27" s="90">
        <f>'[1]Z54_wykształcenie_ogolem'!F26</f>
        <v>322</v>
      </c>
      <c r="G27" s="78">
        <f t="shared" si="8"/>
        <v>0.1863425925925926</v>
      </c>
      <c r="H27" s="90">
        <f>'[1]Z54_wykształcenie_ogolem'!H26</f>
        <v>196</v>
      </c>
      <c r="I27" s="78">
        <f t="shared" si="9"/>
        <v>0.11342592592592593</v>
      </c>
      <c r="J27" s="90">
        <f>'[1]Z54_wykształcenie_ogolem'!J26</f>
        <v>490</v>
      </c>
      <c r="K27" s="78">
        <f t="shared" si="10"/>
        <v>0.2835648148148148</v>
      </c>
      <c r="L27" s="90">
        <f>'[1]Z54_wykształcenie_ogolem'!L26</f>
        <v>513</v>
      </c>
      <c r="M27" s="80">
        <f t="shared" si="11"/>
        <v>0.296875</v>
      </c>
    </row>
    <row r="28" spans="1:13" s="66" customFormat="1" ht="15" customHeight="1">
      <c r="A28" s="83">
        <v>8</v>
      </c>
      <c r="B28" s="84" t="s">
        <v>42</v>
      </c>
      <c r="C28" s="6">
        <f>D28+F28+H28+J28+L28</f>
        <v>12131</v>
      </c>
      <c r="D28" s="57">
        <f>'[1]Z54_wykształcenie_ogolem'!D27</f>
        <v>2147</v>
      </c>
      <c r="E28" s="7">
        <f>D28/C28</f>
        <v>0.17698458494765476</v>
      </c>
      <c r="F28" s="57">
        <f>'[1]Z54_wykształcenie_ogolem'!F27</f>
        <v>2552</v>
      </c>
      <c r="G28" s="7">
        <f>F28/C28</f>
        <v>0.21037012612315556</v>
      </c>
      <c r="H28" s="57">
        <f>'[1]Z54_wykształcenie_ogolem'!H27</f>
        <v>1196</v>
      </c>
      <c r="I28" s="7">
        <f>H28/C28</f>
        <v>0.09859038826147885</v>
      </c>
      <c r="J28" s="57">
        <f>'[1]Z54_wykształcenie_ogolem'!J27</f>
        <v>2981</v>
      </c>
      <c r="K28" s="7">
        <f>J28/C28</f>
        <v>0.245734069738686</v>
      </c>
      <c r="L28" s="57">
        <f>'[1]Z54_wykształcenie_ogolem'!L27</f>
        <v>3255</v>
      </c>
      <c r="M28" s="8">
        <f>L28/C28</f>
        <v>0.2683208309290248</v>
      </c>
    </row>
    <row r="29" spans="1:13" s="66" customFormat="1" ht="25.5" customHeight="1">
      <c r="A29" s="254" t="s">
        <v>189</v>
      </c>
      <c r="B29" s="256"/>
      <c r="C29" s="189">
        <f>C30</f>
        <v>26056</v>
      </c>
      <c r="D29" s="189">
        <f>D30</f>
        <v>8184</v>
      </c>
      <c r="E29" s="202">
        <f>D29/C29</f>
        <v>0.3140927233650599</v>
      </c>
      <c r="F29" s="189">
        <f>F30</f>
        <v>5697</v>
      </c>
      <c r="G29" s="202">
        <f>F29/C29</f>
        <v>0.2186444580902671</v>
      </c>
      <c r="H29" s="189">
        <f>H30</f>
        <v>2912</v>
      </c>
      <c r="I29" s="202">
        <f>H29/C29</f>
        <v>0.1117592876880565</v>
      </c>
      <c r="J29" s="189">
        <f>J30</f>
        <v>3052</v>
      </c>
      <c r="K29" s="202">
        <f>J29/C29</f>
        <v>0.1171323303653669</v>
      </c>
      <c r="L29" s="189">
        <f>L30</f>
        <v>6211</v>
      </c>
      <c r="M29" s="197">
        <f>L29/C29</f>
        <v>0.23837120049124963</v>
      </c>
    </row>
    <row r="30" spans="1:13" s="66" customFormat="1" ht="15" customHeight="1">
      <c r="A30" s="83">
        <v>1</v>
      </c>
      <c r="B30" s="84" t="s">
        <v>155</v>
      </c>
      <c r="C30" s="6">
        <f>D30+F30+H30+J30+L30</f>
        <v>26056</v>
      </c>
      <c r="D30" s="57">
        <f>'[1]Z54_wykształcenie_ogolem'!D29</f>
        <v>8184</v>
      </c>
      <c r="E30" s="95">
        <f>D30/C30</f>
        <v>0.3140927233650599</v>
      </c>
      <c r="F30" s="57">
        <f>'[1]Z54_wykształcenie_ogolem'!F29</f>
        <v>5697</v>
      </c>
      <c r="G30" s="95">
        <f>F30/C30</f>
        <v>0.2186444580902671</v>
      </c>
      <c r="H30" s="57">
        <f>'[1]Z54_wykształcenie_ogolem'!H29</f>
        <v>2912</v>
      </c>
      <c r="I30" s="95">
        <f>H30/C30</f>
        <v>0.1117592876880565</v>
      </c>
      <c r="J30" s="57">
        <f>'[1]Z54_wykształcenie_ogolem'!J29</f>
        <v>3052</v>
      </c>
      <c r="K30" s="95">
        <f>J30/C30</f>
        <v>0.1171323303653669</v>
      </c>
      <c r="L30" s="57">
        <f>'[1]Z54_wykształcenie_ogolem'!L29</f>
        <v>6211</v>
      </c>
      <c r="M30" s="96">
        <f>L30/C30</f>
        <v>0.23837120049124963</v>
      </c>
    </row>
    <row r="31" spans="1:13" s="67" customFormat="1" ht="24" customHeight="1">
      <c r="A31" s="254" t="s">
        <v>185</v>
      </c>
      <c r="B31" s="256"/>
      <c r="C31" s="189">
        <f>SUM(C32:C37)</f>
        <v>20340</v>
      </c>
      <c r="D31" s="189">
        <f>SUM(D32:D37)</f>
        <v>2664</v>
      </c>
      <c r="E31" s="202">
        <f>D31/C31</f>
        <v>0.13097345132743363</v>
      </c>
      <c r="F31" s="189">
        <f>SUM(F32:F37)</f>
        <v>4387</v>
      </c>
      <c r="G31" s="202">
        <f>F31/C31</f>
        <v>0.2156833824975418</v>
      </c>
      <c r="H31" s="189">
        <f>SUM(H32:H37)</f>
        <v>2510</v>
      </c>
      <c r="I31" s="202">
        <f>H31/C31</f>
        <v>0.12340216322517207</v>
      </c>
      <c r="J31" s="189">
        <f>SUM(J32:J37)</f>
        <v>4980</v>
      </c>
      <c r="K31" s="202">
        <f>J31/C31</f>
        <v>0.2448377581120944</v>
      </c>
      <c r="L31" s="189">
        <f>SUM(L32:L37)</f>
        <v>5799</v>
      </c>
      <c r="M31" s="197">
        <f>L31/C31</f>
        <v>0.2851032448377581</v>
      </c>
    </row>
    <row r="32" spans="1:13" ht="15" customHeight="1">
      <c r="A32" s="75">
        <v>1</v>
      </c>
      <c r="B32" s="76" t="s">
        <v>93</v>
      </c>
      <c r="C32" s="6">
        <f aca="true" t="shared" si="12" ref="C32:C37">D32+F32+H32+J32+L32</f>
        <v>4240</v>
      </c>
      <c r="D32" s="90">
        <f>'[1]Z54_wykształcenie_ogolem'!D31</f>
        <v>325</v>
      </c>
      <c r="E32" s="78">
        <f aca="true" t="shared" si="13" ref="E32:E38">D32/C32</f>
        <v>0.07665094339622641</v>
      </c>
      <c r="F32" s="90">
        <f>'[1]Z54_wykształcenie_ogolem'!F31</f>
        <v>995</v>
      </c>
      <c r="G32" s="78">
        <f aca="true" t="shared" si="14" ref="G32:G38">F32/C32</f>
        <v>0.2346698113207547</v>
      </c>
      <c r="H32" s="90">
        <f>'[1]Z54_wykształcenie_ogolem'!H31</f>
        <v>458</v>
      </c>
      <c r="I32" s="78">
        <f aca="true" t="shared" si="15" ref="I32:I38">H32/C32</f>
        <v>0.1080188679245283</v>
      </c>
      <c r="J32" s="90">
        <f>'[1]Z54_wykształcenie_ogolem'!J31</f>
        <v>1398</v>
      </c>
      <c r="K32" s="78">
        <f aca="true" t="shared" si="16" ref="K32:K38">J32/C32</f>
        <v>0.3297169811320755</v>
      </c>
      <c r="L32" s="90">
        <f>'[1]Z54_wykształcenie_ogolem'!L31</f>
        <v>1064</v>
      </c>
      <c r="M32" s="80">
        <f aca="true" t="shared" si="17" ref="M32:M38">L32/C32</f>
        <v>0.2509433962264151</v>
      </c>
    </row>
    <row r="33" spans="1:13" ht="15" customHeight="1">
      <c r="A33" s="75">
        <v>2</v>
      </c>
      <c r="B33" s="76" t="s">
        <v>82</v>
      </c>
      <c r="C33" s="6">
        <f t="shared" si="12"/>
        <v>2508</v>
      </c>
      <c r="D33" s="90">
        <f>'[1]Z54_wykształcenie_ogolem'!D32</f>
        <v>402</v>
      </c>
      <c r="E33" s="78">
        <f t="shared" si="13"/>
        <v>0.16028708133971292</v>
      </c>
      <c r="F33" s="90">
        <f>'[1]Z54_wykształcenie_ogolem'!F32</f>
        <v>555</v>
      </c>
      <c r="G33" s="78">
        <f t="shared" si="14"/>
        <v>0.22129186602870812</v>
      </c>
      <c r="H33" s="90">
        <f>'[1]Z54_wykształcenie_ogolem'!H32</f>
        <v>343</v>
      </c>
      <c r="I33" s="78">
        <f t="shared" si="15"/>
        <v>0.13676236044657097</v>
      </c>
      <c r="J33" s="90">
        <f>'[1]Z54_wykształcenie_ogolem'!J32</f>
        <v>488</v>
      </c>
      <c r="K33" s="78">
        <f t="shared" si="16"/>
        <v>0.19457735247208932</v>
      </c>
      <c r="L33" s="90">
        <f>'[1]Z54_wykształcenie_ogolem'!L32</f>
        <v>720</v>
      </c>
      <c r="M33" s="80">
        <f t="shared" si="17"/>
        <v>0.28708133971291866</v>
      </c>
    </row>
    <row r="34" spans="1:13" ht="15" customHeight="1">
      <c r="A34" s="75">
        <v>3</v>
      </c>
      <c r="B34" s="76" t="s">
        <v>83</v>
      </c>
      <c r="C34" s="6">
        <f t="shared" si="12"/>
        <v>2614</v>
      </c>
      <c r="D34" s="90">
        <f>'[1]Z54_wykształcenie_ogolem'!D33</f>
        <v>418</v>
      </c>
      <c r="E34" s="78">
        <f t="shared" si="13"/>
        <v>0.15990818668706963</v>
      </c>
      <c r="F34" s="90">
        <f>'[1]Z54_wykształcenie_ogolem'!F33</f>
        <v>628</v>
      </c>
      <c r="G34" s="78">
        <f t="shared" si="14"/>
        <v>0.24024483550114767</v>
      </c>
      <c r="H34" s="90">
        <f>'[1]Z54_wykształcenie_ogolem'!H33</f>
        <v>323</v>
      </c>
      <c r="I34" s="78">
        <f t="shared" si="15"/>
        <v>0.12356541698546289</v>
      </c>
      <c r="J34" s="90">
        <f>'[1]Z54_wykształcenie_ogolem'!J33</f>
        <v>631</v>
      </c>
      <c r="K34" s="78">
        <f t="shared" si="16"/>
        <v>0.24139250191277736</v>
      </c>
      <c r="L34" s="90">
        <f>'[1]Z54_wykształcenie_ogolem'!L33</f>
        <v>614</v>
      </c>
      <c r="M34" s="80">
        <f t="shared" si="17"/>
        <v>0.23488905891354248</v>
      </c>
    </row>
    <row r="35" spans="1:13" ht="15" customHeight="1">
      <c r="A35" s="75">
        <v>4</v>
      </c>
      <c r="B35" s="76" t="s">
        <v>84</v>
      </c>
      <c r="C35" s="6">
        <f t="shared" si="12"/>
        <v>1903</v>
      </c>
      <c r="D35" s="90">
        <f>'[1]Z54_wykształcenie_ogolem'!D34</f>
        <v>187</v>
      </c>
      <c r="E35" s="78">
        <f t="shared" si="13"/>
        <v>0.09826589595375723</v>
      </c>
      <c r="F35" s="90">
        <f>'[1]Z54_wykształcenie_ogolem'!F34</f>
        <v>344</v>
      </c>
      <c r="G35" s="78">
        <f t="shared" si="14"/>
        <v>0.18076720966894377</v>
      </c>
      <c r="H35" s="90">
        <f>'[1]Z54_wykształcenie_ogolem'!H34</f>
        <v>216</v>
      </c>
      <c r="I35" s="78">
        <f t="shared" si="15"/>
        <v>0.11350499211770888</v>
      </c>
      <c r="J35" s="90">
        <f>'[1]Z54_wykształcenie_ogolem'!J34</f>
        <v>419</v>
      </c>
      <c r="K35" s="78">
        <f t="shared" si="16"/>
        <v>0.22017866526537047</v>
      </c>
      <c r="L35" s="90">
        <f>'[1]Z54_wykształcenie_ogolem'!L34</f>
        <v>737</v>
      </c>
      <c r="M35" s="80">
        <f t="shared" si="17"/>
        <v>0.3872832369942196</v>
      </c>
    </row>
    <row r="36" spans="1:13" ht="15" customHeight="1">
      <c r="A36" s="75">
        <v>5</v>
      </c>
      <c r="B36" s="76" t="s">
        <v>85</v>
      </c>
      <c r="C36" s="6">
        <f t="shared" si="12"/>
        <v>2399</v>
      </c>
      <c r="D36" s="90">
        <f>'[1]Z54_wykształcenie_ogolem'!D35</f>
        <v>358</v>
      </c>
      <c r="E36" s="78">
        <f t="shared" si="13"/>
        <v>0.1492288453522301</v>
      </c>
      <c r="F36" s="90">
        <f>'[1]Z54_wykształcenie_ogolem'!F35</f>
        <v>531</v>
      </c>
      <c r="G36" s="78">
        <f t="shared" si="14"/>
        <v>0.22134222592746977</v>
      </c>
      <c r="H36" s="90">
        <f>'[1]Z54_wykształcenie_ogolem'!H35</f>
        <v>278</v>
      </c>
      <c r="I36" s="78">
        <f t="shared" si="15"/>
        <v>0.11588161734055856</v>
      </c>
      <c r="J36" s="90">
        <f>'[1]Z54_wykształcenie_ogolem'!J35</f>
        <v>558</v>
      </c>
      <c r="K36" s="78">
        <f t="shared" si="16"/>
        <v>0.23259691538140892</v>
      </c>
      <c r="L36" s="90">
        <f>'[1]Z54_wykształcenie_ogolem'!L35</f>
        <v>674</v>
      </c>
      <c r="M36" s="80">
        <f t="shared" si="17"/>
        <v>0.28095039599833266</v>
      </c>
    </row>
    <row r="37" spans="1:13" ht="15" customHeight="1">
      <c r="A37" s="75">
        <v>6</v>
      </c>
      <c r="B37" s="76" t="s">
        <v>90</v>
      </c>
      <c r="C37" s="6">
        <f t="shared" si="12"/>
        <v>6676</v>
      </c>
      <c r="D37" s="90">
        <f>'[1]Z54_wykształcenie_ogolem'!D36</f>
        <v>974</v>
      </c>
      <c r="E37" s="78">
        <f t="shared" si="13"/>
        <v>0.14589574595566207</v>
      </c>
      <c r="F37" s="90">
        <f>'[1]Z54_wykształcenie_ogolem'!F36</f>
        <v>1334</v>
      </c>
      <c r="G37" s="78">
        <f t="shared" si="14"/>
        <v>0.19982025164769324</v>
      </c>
      <c r="H37" s="90">
        <f>'[1]Z54_wykształcenie_ogolem'!H36</f>
        <v>892</v>
      </c>
      <c r="I37" s="78">
        <f t="shared" si="15"/>
        <v>0.13361294188136608</v>
      </c>
      <c r="J37" s="90">
        <f>'[1]Z54_wykształcenie_ogolem'!J36</f>
        <v>1486</v>
      </c>
      <c r="K37" s="78">
        <f t="shared" si="16"/>
        <v>0.2225883762732175</v>
      </c>
      <c r="L37" s="90">
        <f>'[1]Z54_wykształcenie_ogolem'!L36</f>
        <v>1990</v>
      </c>
      <c r="M37" s="80">
        <f t="shared" si="17"/>
        <v>0.29808268424206114</v>
      </c>
    </row>
    <row r="38" spans="1:13" s="67" customFormat="1" ht="24" customHeight="1">
      <c r="A38" s="254" t="s">
        <v>186</v>
      </c>
      <c r="B38" s="256"/>
      <c r="C38" s="189">
        <f>SUM(C39:C45)</f>
        <v>15704</v>
      </c>
      <c r="D38" s="189">
        <f>SUM(D39:D45)</f>
        <v>2543</v>
      </c>
      <c r="E38" s="202">
        <f t="shared" si="13"/>
        <v>0.1619332654100866</v>
      </c>
      <c r="F38" s="189">
        <f>SUM(F39:F45)</f>
        <v>3294</v>
      </c>
      <c r="G38" s="202">
        <f t="shared" si="14"/>
        <v>0.2097554763117677</v>
      </c>
      <c r="H38" s="189">
        <f>SUM(H39:H45)</f>
        <v>1903</v>
      </c>
      <c r="I38" s="202">
        <f t="shared" si="15"/>
        <v>0.12117931737137035</v>
      </c>
      <c r="J38" s="189">
        <f>SUM(J39:J45)</f>
        <v>3221</v>
      </c>
      <c r="K38" s="202">
        <f t="shared" si="16"/>
        <v>0.20510697911360162</v>
      </c>
      <c r="L38" s="189">
        <f>SUM(L39:L45)</f>
        <v>4743</v>
      </c>
      <c r="M38" s="197">
        <f t="shared" si="17"/>
        <v>0.30202496179317373</v>
      </c>
    </row>
    <row r="39" spans="1:13" ht="15" customHeight="1">
      <c r="A39" s="75">
        <v>1</v>
      </c>
      <c r="B39" s="76" t="s">
        <v>80</v>
      </c>
      <c r="C39" s="6">
        <f aca="true" t="shared" si="18" ref="C39:C45">D39+F39+H39+J39+L39</f>
        <v>1145</v>
      </c>
      <c r="D39" s="90">
        <f>'[1]Z54_wykształcenie_ogolem'!D38</f>
        <v>235</v>
      </c>
      <c r="E39" s="78">
        <f aca="true" t="shared" si="19" ref="E39:E46">D39/C39</f>
        <v>0.2052401746724891</v>
      </c>
      <c r="F39" s="90">
        <f>'[1]Z54_wykształcenie_ogolem'!F38</f>
        <v>243</v>
      </c>
      <c r="G39" s="78">
        <f aca="true" t="shared" si="20" ref="G39:G46">F39/C39</f>
        <v>0.21222707423580786</v>
      </c>
      <c r="H39" s="90">
        <f>'[1]Z54_wykształcenie_ogolem'!H38</f>
        <v>156</v>
      </c>
      <c r="I39" s="78">
        <f aca="true" t="shared" si="21" ref="I39:I46">H39/C39</f>
        <v>0.13624454148471615</v>
      </c>
      <c r="J39" s="90">
        <f>'[1]Z54_wykształcenie_ogolem'!J38</f>
        <v>234</v>
      </c>
      <c r="K39" s="78">
        <f aca="true" t="shared" si="22" ref="K39:K46">J39/C39</f>
        <v>0.20436681222707423</v>
      </c>
      <c r="L39" s="90">
        <f>'[1]Z54_wykształcenie_ogolem'!L38</f>
        <v>277</v>
      </c>
      <c r="M39" s="80">
        <f aca="true" t="shared" si="23" ref="M39:M46">L39/C39</f>
        <v>0.24192139737991267</v>
      </c>
    </row>
    <row r="40" spans="1:13" ht="15" customHeight="1">
      <c r="A40" s="75">
        <v>2</v>
      </c>
      <c r="B40" s="76" t="s">
        <v>81</v>
      </c>
      <c r="C40" s="6">
        <f t="shared" si="18"/>
        <v>1091</v>
      </c>
      <c r="D40" s="90">
        <f>'[1]Z54_wykształcenie_ogolem'!D39</f>
        <v>144</v>
      </c>
      <c r="E40" s="78">
        <f t="shared" si="19"/>
        <v>0.13198900091659027</v>
      </c>
      <c r="F40" s="90">
        <f>'[1]Z54_wykształcenie_ogolem'!F39</f>
        <v>229</v>
      </c>
      <c r="G40" s="78">
        <f t="shared" si="20"/>
        <v>0.20989917506874428</v>
      </c>
      <c r="H40" s="90">
        <f>'[1]Z54_wykształcenie_ogolem'!H39</f>
        <v>149</v>
      </c>
      <c r="I40" s="78">
        <f t="shared" si="21"/>
        <v>0.13657195233730524</v>
      </c>
      <c r="J40" s="90">
        <f>'[1]Z54_wykształcenie_ogolem'!J39</f>
        <v>248</v>
      </c>
      <c r="K40" s="78">
        <f t="shared" si="22"/>
        <v>0.22731439046746105</v>
      </c>
      <c r="L40" s="90">
        <f>'[1]Z54_wykształcenie_ogolem'!L39</f>
        <v>321</v>
      </c>
      <c r="M40" s="80">
        <f t="shared" si="23"/>
        <v>0.29422548120989916</v>
      </c>
    </row>
    <row r="41" spans="1:13" ht="15" customHeight="1">
      <c r="A41" s="75">
        <v>3</v>
      </c>
      <c r="B41" s="76" t="s">
        <v>86</v>
      </c>
      <c r="C41" s="6">
        <f t="shared" si="18"/>
        <v>3841</v>
      </c>
      <c r="D41" s="90">
        <f>'[1]Z54_wykształcenie_ogolem'!D40</f>
        <v>736</v>
      </c>
      <c r="E41" s="78">
        <f t="shared" si="19"/>
        <v>0.19161676646706588</v>
      </c>
      <c r="F41" s="90">
        <f>'[1]Z54_wykształcenie_ogolem'!F40</f>
        <v>750</v>
      </c>
      <c r="G41" s="78">
        <f t="shared" si="20"/>
        <v>0.19526165061181983</v>
      </c>
      <c r="H41" s="90">
        <f>'[1]Z54_wykształcenie_ogolem'!H40</f>
        <v>396</v>
      </c>
      <c r="I41" s="78">
        <f t="shared" si="21"/>
        <v>0.10309815152304087</v>
      </c>
      <c r="J41" s="90">
        <f>'[1]Z54_wykształcenie_ogolem'!J40</f>
        <v>630</v>
      </c>
      <c r="K41" s="78">
        <f t="shared" si="22"/>
        <v>0.16401978651392868</v>
      </c>
      <c r="L41" s="90">
        <f>'[1]Z54_wykształcenie_ogolem'!L40</f>
        <v>1329</v>
      </c>
      <c r="M41" s="80">
        <f t="shared" si="23"/>
        <v>0.34600364488414476</v>
      </c>
    </row>
    <row r="42" spans="1:13" ht="15" customHeight="1">
      <c r="A42" s="75">
        <v>4</v>
      </c>
      <c r="B42" s="76" t="s">
        <v>87</v>
      </c>
      <c r="C42" s="6">
        <f t="shared" si="18"/>
        <v>2897</v>
      </c>
      <c r="D42" s="90">
        <f>'[1]Z54_wykształcenie_ogolem'!D41</f>
        <v>587</v>
      </c>
      <c r="E42" s="78">
        <f t="shared" si="19"/>
        <v>0.20262340352088368</v>
      </c>
      <c r="F42" s="90">
        <f>'[1]Z54_wykształcenie_ogolem'!F41</f>
        <v>719</v>
      </c>
      <c r="G42" s="78">
        <f t="shared" si="20"/>
        <v>0.24818778046254747</v>
      </c>
      <c r="H42" s="90">
        <f>'[1]Z54_wykształcenie_ogolem'!H41</f>
        <v>367</v>
      </c>
      <c r="I42" s="78">
        <f t="shared" si="21"/>
        <v>0.12668277528477737</v>
      </c>
      <c r="J42" s="90">
        <f>'[1]Z54_wykształcenie_ogolem'!J41</f>
        <v>499</v>
      </c>
      <c r="K42" s="78">
        <f t="shared" si="22"/>
        <v>0.17224715222644116</v>
      </c>
      <c r="L42" s="90">
        <f>'[1]Z54_wykształcenie_ogolem'!L41</f>
        <v>725</v>
      </c>
      <c r="M42" s="80">
        <f t="shared" si="23"/>
        <v>0.2502588885053504</v>
      </c>
    </row>
    <row r="43" spans="1:13" ht="15" customHeight="1">
      <c r="A43" s="75">
        <v>5</v>
      </c>
      <c r="B43" s="55" t="s">
        <v>88</v>
      </c>
      <c r="C43" s="6">
        <f t="shared" si="18"/>
        <v>2384</v>
      </c>
      <c r="D43" s="90">
        <f>'[1]Z54_wykształcenie_ogolem'!D42</f>
        <v>245</v>
      </c>
      <c r="E43" s="78">
        <f t="shared" si="19"/>
        <v>0.10276845637583892</v>
      </c>
      <c r="F43" s="90">
        <f>'[1]Z54_wykształcenie_ogolem'!F42</f>
        <v>484</v>
      </c>
      <c r="G43" s="78">
        <f t="shared" si="20"/>
        <v>0.20302013422818793</v>
      </c>
      <c r="H43" s="90">
        <f>'[1]Z54_wykształcenie_ogolem'!H42</f>
        <v>318</v>
      </c>
      <c r="I43" s="78">
        <f t="shared" si="21"/>
        <v>0.13338926174496643</v>
      </c>
      <c r="J43" s="90">
        <f>'[1]Z54_wykształcenie_ogolem'!J42</f>
        <v>587</v>
      </c>
      <c r="K43" s="78">
        <f t="shared" si="22"/>
        <v>0.2462248322147651</v>
      </c>
      <c r="L43" s="90">
        <f>'[1]Z54_wykształcenie_ogolem'!L42</f>
        <v>750</v>
      </c>
      <c r="M43" s="80">
        <f t="shared" si="23"/>
        <v>0.3145973154362416</v>
      </c>
    </row>
    <row r="44" spans="1:13" ht="15" customHeight="1">
      <c r="A44" s="75">
        <v>6</v>
      </c>
      <c r="B44" s="76" t="s">
        <v>89</v>
      </c>
      <c r="C44" s="6">
        <f t="shared" si="18"/>
        <v>1401</v>
      </c>
      <c r="D44" s="90">
        <f>'[1]Z54_wykształcenie_ogolem'!D43</f>
        <v>313</v>
      </c>
      <c r="E44" s="78">
        <f t="shared" si="19"/>
        <v>0.22341184867951464</v>
      </c>
      <c r="F44" s="90">
        <f>'[1]Z54_wykształcenie_ogolem'!F43</f>
        <v>327</v>
      </c>
      <c r="G44" s="78">
        <f t="shared" si="20"/>
        <v>0.2334047109207709</v>
      </c>
      <c r="H44" s="90">
        <f>'[1]Z54_wykształcenie_ogolem'!H43</f>
        <v>130</v>
      </c>
      <c r="I44" s="78">
        <f t="shared" si="21"/>
        <v>0.092790863668808</v>
      </c>
      <c r="J44" s="90">
        <f>'[1]Z54_wykształcenie_ogolem'!J43</f>
        <v>297</v>
      </c>
      <c r="K44" s="78">
        <f t="shared" si="22"/>
        <v>0.21199143468950749</v>
      </c>
      <c r="L44" s="90">
        <f>'[1]Z54_wykształcenie_ogolem'!L43</f>
        <v>334</v>
      </c>
      <c r="M44" s="80">
        <f t="shared" si="23"/>
        <v>0.238401142041399</v>
      </c>
    </row>
    <row r="45" spans="1:13" ht="15" customHeight="1">
      <c r="A45" s="75">
        <v>7</v>
      </c>
      <c r="B45" s="76" t="s">
        <v>91</v>
      </c>
      <c r="C45" s="6">
        <f t="shared" si="18"/>
        <v>2945</v>
      </c>
      <c r="D45" s="90">
        <f>'[1]Z54_wykształcenie_ogolem'!D44</f>
        <v>283</v>
      </c>
      <c r="E45" s="78">
        <f t="shared" si="19"/>
        <v>0.09609507640067912</v>
      </c>
      <c r="F45" s="90">
        <f>'[1]Z54_wykształcenie_ogolem'!F44</f>
        <v>542</v>
      </c>
      <c r="G45" s="78">
        <f t="shared" si="20"/>
        <v>0.18404074702886247</v>
      </c>
      <c r="H45" s="90">
        <f>'[1]Z54_wykształcenie_ogolem'!H44</f>
        <v>387</v>
      </c>
      <c r="I45" s="78">
        <f t="shared" si="21"/>
        <v>0.13140916808149405</v>
      </c>
      <c r="J45" s="90">
        <f>'[1]Z54_wykształcenie_ogolem'!J44</f>
        <v>726</v>
      </c>
      <c r="K45" s="78">
        <f t="shared" si="22"/>
        <v>0.24651952461799662</v>
      </c>
      <c r="L45" s="90">
        <f>'[1]Z54_wykształcenie_ogolem'!L44</f>
        <v>1007</v>
      </c>
      <c r="M45" s="80">
        <f t="shared" si="23"/>
        <v>0.3419354838709677</v>
      </c>
    </row>
    <row r="46" spans="1:13" s="67" customFormat="1" ht="24" customHeight="1">
      <c r="A46" s="254" t="s">
        <v>187</v>
      </c>
      <c r="B46" s="256"/>
      <c r="C46" s="189">
        <f>SUM(C47:C50)</f>
        <v>15450</v>
      </c>
      <c r="D46" s="189">
        <f>SUM(D47:D50)</f>
        <v>1860</v>
      </c>
      <c r="E46" s="202">
        <f t="shared" si="19"/>
        <v>0.1203883495145631</v>
      </c>
      <c r="F46" s="189">
        <f>SUM(F47:F50)</f>
        <v>3554</v>
      </c>
      <c r="G46" s="202">
        <f t="shared" si="20"/>
        <v>0.23003236245954692</v>
      </c>
      <c r="H46" s="189">
        <f>SUM(H47:H50)</f>
        <v>1579</v>
      </c>
      <c r="I46" s="202">
        <f t="shared" si="21"/>
        <v>0.10220064724919094</v>
      </c>
      <c r="J46" s="189">
        <f>SUM(J47:J50)</f>
        <v>3771</v>
      </c>
      <c r="K46" s="202">
        <f t="shared" si="22"/>
        <v>0.24407766990291263</v>
      </c>
      <c r="L46" s="189">
        <f>SUM(L47:L50)</f>
        <v>4686</v>
      </c>
      <c r="M46" s="197">
        <f t="shared" si="23"/>
        <v>0.30330097087378644</v>
      </c>
    </row>
    <row r="47" spans="1:13" ht="15" customHeight="1">
      <c r="A47" s="75">
        <v>1</v>
      </c>
      <c r="B47" s="76" t="s">
        <v>63</v>
      </c>
      <c r="C47" s="6">
        <f>D47+F47+H47+J47+L47</f>
        <v>2875</v>
      </c>
      <c r="D47" s="90">
        <f>'[1]Z54_wykształcenie_ogolem'!D46</f>
        <v>288</v>
      </c>
      <c r="E47" s="78">
        <f aca="true" t="shared" si="24" ref="E47:E56">D47/C47</f>
        <v>0.10017391304347827</v>
      </c>
      <c r="F47" s="90">
        <f>'[1]Z54_wykształcenie_ogolem'!F46</f>
        <v>557</v>
      </c>
      <c r="G47" s="78">
        <f aca="true" t="shared" si="25" ref="G47:G56">F47/C47</f>
        <v>0.1937391304347826</v>
      </c>
      <c r="H47" s="90">
        <f>'[1]Z54_wykształcenie_ogolem'!H46</f>
        <v>354</v>
      </c>
      <c r="I47" s="78">
        <f aca="true" t="shared" si="26" ref="I47:I56">H47/C47</f>
        <v>0.1231304347826087</v>
      </c>
      <c r="J47" s="90">
        <f>'[1]Z54_wykształcenie_ogolem'!J46</f>
        <v>696</v>
      </c>
      <c r="K47" s="78">
        <f aca="true" t="shared" si="27" ref="K47:K56">J47/C47</f>
        <v>0.24208695652173914</v>
      </c>
      <c r="L47" s="90">
        <f>'[1]Z54_wykształcenie_ogolem'!L46</f>
        <v>980</v>
      </c>
      <c r="M47" s="80">
        <f aca="true" t="shared" si="28" ref="M47:M56">L47/C47</f>
        <v>0.3408695652173913</v>
      </c>
    </row>
    <row r="48" spans="1:13" ht="15" customHeight="1">
      <c r="A48" s="75">
        <v>2</v>
      </c>
      <c r="B48" s="76" t="s">
        <v>66</v>
      </c>
      <c r="C48" s="6">
        <f>D48+F48+H48+J48+L48</f>
        <v>4817</v>
      </c>
      <c r="D48" s="90">
        <f>'[1]Z54_wykształcenie_ogolem'!D47</f>
        <v>519</v>
      </c>
      <c r="E48" s="78">
        <f t="shared" si="24"/>
        <v>0.1077434087606394</v>
      </c>
      <c r="F48" s="90">
        <f>'[1]Z54_wykształcenie_ogolem'!F47</f>
        <v>1022</v>
      </c>
      <c r="G48" s="78">
        <f t="shared" si="25"/>
        <v>0.21216524807971768</v>
      </c>
      <c r="H48" s="90">
        <f>'[1]Z54_wykształcenie_ogolem'!H47</f>
        <v>435</v>
      </c>
      <c r="I48" s="78">
        <f t="shared" si="26"/>
        <v>0.09030516919244343</v>
      </c>
      <c r="J48" s="90">
        <f>'[1]Z54_wykształcenie_ogolem'!J47</f>
        <v>1210</v>
      </c>
      <c r="K48" s="78">
        <f t="shared" si="27"/>
        <v>0.25119368901806105</v>
      </c>
      <c r="L48" s="90">
        <f>'[1]Z54_wykształcenie_ogolem'!L47</f>
        <v>1631</v>
      </c>
      <c r="M48" s="80">
        <f t="shared" si="28"/>
        <v>0.33859248494913846</v>
      </c>
    </row>
    <row r="49" spans="1:13" ht="15" customHeight="1">
      <c r="A49" s="75">
        <v>3</v>
      </c>
      <c r="B49" s="76" t="s">
        <v>68</v>
      </c>
      <c r="C49" s="6">
        <f>D49+F49+H49+J49+L49</f>
        <v>3252</v>
      </c>
      <c r="D49" s="90">
        <f>'[1]Z54_wykształcenie_ogolem'!D48</f>
        <v>311</v>
      </c>
      <c r="E49" s="78">
        <f t="shared" si="24"/>
        <v>0.09563345633456334</v>
      </c>
      <c r="F49" s="90">
        <f>'[1]Z54_wykształcenie_ogolem'!F48</f>
        <v>818</v>
      </c>
      <c r="G49" s="78">
        <f t="shared" si="25"/>
        <v>0.25153751537515373</v>
      </c>
      <c r="H49" s="90">
        <f>'[1]Z54_wykształcenie_ogolem'!H48</f>
        <v>304</v>
      </c>
      <c r="I49" s="78">
        <f t="shared" si="26"/>
        <v>0.09348093480934809</v>
      </c>
      <c r="J49" s="90">
        <f>'[1]Z54_wykształcenie_ogolem'!J48</f>
        <v>882</v>
      </c>
      <c r="K49" s="78">
        <f t="shared" si="27"/>
        <v>0.27121771217712176</v>
      </c>
      <c r="L49" s="90">
        <f>'[1]Z54_wykształcenie_ogolem'!L48</f>
        <v>937</v>
      </c>
      <c r="M49" s="80">
        <f t="shared" si="28"/>
        <v>0.288130381303813</v>
      </c>
    </row>
    <row r="50" spans="1:13" s="66" customFormat="1" ht="15" customHeight="1">
      <c r="A50" s="83">
        <v>4</v>
      </c>
      <c r="B50" s="84" t="s">
        <v>65</v>
      </c>
      <c r="C50" s="6">
        <f>D50+F50+H50+J50+L50</f>
        <v>4506</v>
      </c>
      <c r="D50" s="57">
        <f>'[1]Z54_wykształcenie_ogolem'!D49</f>
        <v>742</v>
      </c>
      <c r="E50" s="7">
        <f t="shared" si="24"/>
        <v>0.1646693297825122</v>
      </c>
      <c r="F50" s="57">
        <f>'[1]Z54_wykształcenie_ogolem'!F49</f>
        <v>1157</v>
      </c>
      <c r="G50" s="7">
        <f t="shared" si="25"/>
        <v>0.256768752774079</v>
      </c>
      <c r="H50" s="57">
        <f>'[1]Z54_wykształcenie_ogolem'!H49</f>
        <v>486</v>
      </c>
      <c r="I50" s="7">
        <f t="shared" si="26"/>
        <v>0.10785619174434088</v>
      </c>
      <c r="J50" s="57">
        <f>'[1]Z54_wykształcenie_ogolem'!J49</f>
        <v>983</v>
      </c>
      <c r="K50" s="7">
        <f t="shared" si="27"/>
        <v>0.21815357301375943</v>
      </c>
      <c r="L50" s="57">
        <f>'[1]Z54_wykształcenie_ogolem'!L49</f>
        <v>1138</v>
      </c>
      <c r="M50" s="8">
        <f t="shared" si="28"/>
        <v>0.25255215268530845</v>
      </c>
    </row>
    <row r="51" spans="1:13" s="67" customFormat="1" ht="24" customHeight="1">
      <c r="A51" s="254" t="s">
        <v>188</v>
      </c>
      <c r="B51" s="256"/>
      <c r="C51" s="189">
        <f>SUM(C52:C56)</f>
        <v>8297</v>
      </c>
      <c r="D51" s="189">
        <f>SUM(D52:D56)</f>
        <v>1297</v>
      </c>
      <c r="E51" s="202">
        <f t="shared" si="24"/>
        <v>0.1563215620103652</v>
      </c>
      <c r="F51" s="189">
        <f>SUM(F52:F56)</f>
        <v>1773</v>
      </c>
      <c r="G51" s="202">
        <f t="shared" si="25"/>
        <v>0.21369169579366035</v>
      </c>
      <c r="H51" s="189">
        <f>SUM(H52:H56)</f>
        <v>1125</v>
      </c>
      <c r="I51" s="202">
        <f t="shared" si="26"/>
        <v>0.13559117753404845</v>
      </c>
      <c r="J51" s="189">
        <f>SUM(J52:J56)</f>
        <v>2139</v>
      </c>
      <c r="K51" s="202">
        <f t="shared" si="27"/>
        <v>0.25780402555140414</v>
      </c>
      <c r="L51" s="189">
        <f>SUM(L52:L56)</f>
        <v>1963</v>
      </c>
      <c r="M51" s="197">
        <f t="shared" si="28"/>
        <v>0.2365915391105219</v>
      </c>
    </row>
    <row r="52" spans="1:13" ht="15" customHeight="1">
      <c r="A52" s="75">
        <v>1</v>
      </c>
      <c r="B52" s="76" t="s">
        <v>13</v>
      </c>
      <c r="C52" s="6">
        <f>D52+F52+H52+J52+L52</f>
        <v>992</v>
      </c>
      <c r="D52" s="90">
        <f>'[1]Z54_wykształcenie_ogolem'!D51</f>
        <v>137</v>
      </c>
      <c r="E52" s="78">
        <f t="shared" si="24"/>
        <v>0.1381048387096774</v>
      </c>
      <c r="F52" s="90">
        <f>'[1]Z54_wykształcenie_ogolem'!F51</f>
        <v>237</v>
      </c>
      <c r="G52" s="78">
        <f t="shared" si="25"/>
        <v>0.23891129032258066</v>
      </c>
      <c r="H52" s="90">
        <f>'[1]Z54_wykształcenie_ogolem'!H51</f>
        <v>114</v>
      </c>
      <c r="I52" s="78">
        <f t="shared" si="26"/>
        <v>0.11491935483870967</v>
      </c>
      <c r="J52" s="90">
        <f>'[1]Z54_wykształcenie_ogolem'!J51</f>
        <v>253</v>
      </c>
      <c r="K52" s="78">
        <f t="shared" si="27"/>
        <v>0.2550403225806452</v>
      </c>
      <c r="L52" s="90">
        <f>'[1]Z54_wykształcenie_ogolem'!L51</f>
        <v>251</v>
      </c>
      <c r="M52" s="80">
        <f t="shared" si="28"/>
        <v>0.2530241935483871</v>
      </c>
    </row>
    <row r="53" spans="1:13" ht="15" customHeight="1">
      <c r="A53" s="75">
        <v>2</v>
      </c>
      <c r="B53" s="76" t="s">
        <v>76</v>
      </c>
      <c r="C53" s="6">
        <f>D53+F53+H53+J53+L53</f>
        <v>1955</v>
      </c>
      <c r="D53" s="90">
        <f>'[1]Z54_wykształcenie_ogolem'!D52</f>
        <v>276</v>
      </c>
      <c r="E53" s="78">
        <f t="shared" si="24"/>
        <v>0.1411764705882353</v>
      </c>
      <c r="F53" s="90">
        <f>'[1]Z54_wykształcenie_ogolem'!F52</f>
        <v>418</v>
      </c>
      <c r="G53" s="78">
        <f t="shared" si="25"/>
        <v>0.21381074168797953</v>
      </c>
      <c r="H53" s="90">
        <f>'[1]Z54_wykształcenie_ogolem'!H52</f>
        <v>226</v>
      </c>
      <c r="I53" s="78">
        <f t="shared" si="26"/>
        <v>0.11560102301790282</v>
      </c>
      <c r="J53" s="90">
        <f>'[1]Z54_wykształcenie_ogolem'!J52</f>
        <v>559</v>
      </c>
      <c r="K53" s="78">
        <f t="shared" si="27"/>
        <v>0.28593350383631716</v>
      </c>
      <c r="L53" s="90">
        <f>'[1]Z54_wykształcenie_ogolem'!L52</f>
        <v>476</v>
      </c>
      <c r="M53" s="80">
        <f t="shared" si="28"/>
        <v>0.24347826086956523</v>
      </c>
    </row>
    <row r="54" spans="1:13" ht="15" customHeight="1">
      <c r="A54" s="75">
        <v>3</v>
      </c>
      <c r="B54" s="76" t="s">
        <v>77</v>
      </c>
      <c r="C54" s="6">
        <f>D54+F54+H54+J54+L54</f>
        <v>1543</v>
      </c>
      <c r="D54" s="90">
        <f>'[1]Z54_wykształcenie_ogolem'!D53</f>
        <v>239</v>
      </c>
      <c r="E54" s="78">
        <f t="shared" si="24"/>
        <v>0.15489306545690215</v>
      </c>
      <c r="F54" s="90">
        <f>'[1]Z54_wykształcenie_ogolem'!F53</f>
        <v>335</v>
      </c>
      <c r="G54" s="78">
        <f t="shared" si="25"/>
        <v>0.21710952689565782</v>
      </c>
      <c r="H54" s="90">
        <f>'[1]Z54_wykształcenie_ogolem'!H53</f>
        <v>213</v>
      </c>
      <c r="I54" s="78">
        <f t="shared" si="26"/>
        <v>0.13804277381723914</v>
      </c>
      <c r="J54" s="90">
        <f>'[1]Z54_wykształcenie_ogolem'!J53</f>
        <v>378</v>
      </c>
      <c r="K54" s="78">
        <f t="shared" si="27"/>
        <v>0.24497731691510044</v>
      </c>
      <c r="L54" s="90">
        <f>'[1]Z54_wykształcenie_ogolem'!L53</f>
        <v>378</v>
      </c>
      <c r="M54" s="80">
        <f t="shared" si="28"/>
        <v>0.24497731691510044</v>
      </c>
    </row>
    <row r="55" spans="1:13" ht="15" customHeight="1">
      <c r="A55" s="75">
        <v>4</v>
      </c>
      <c r="B55" s="76" t="s">
        <v>78</v>
      </c>
      <c r="C55" s="6">
        <f>D55+F55+H55+J55+L55</f>
        <v>1824</v>
      </c>
      <c r="D55" s="90">
        <f>'[1]Z54_wykształcenie_ogolem'!D54</f>
        <v>213</v>
      </c>
      <c r="E55" s="78">
        <f t="shared" si="24"/>
        <v>0.11677631578947369</v>
      </c>
      <c r="F55" s="90">
        <f>'[1]Z54_wykształcenie_ogolem'!F54</f>
        <v>328</v>
      </c>
      <c r="G55" s="78">
        <f t="shared" si="25"/>
        <v>0.17982456140350878</v>
      </c>
      <c r="H55" s="90">
        <f>'[1]Z54_wykształcenie_ogolem'!H54</f>
        <v>326</v>
      </c>
      <c r="I55" s="78">
        <f t="shared" si="26"/>
        <v>0.1787280701754386</v>
      </c>
      <c r="J55" s="90">
        <f>'[1]Z54_wykształcenie_ogolem'!J54</f>
        <v>551</v>
      </c>
      <c r="K55" s="78">
        <f t="shared" si="27"/>
        <v>0.3020833333333333</v>
      </c>
      <c r="L55" s="90">
        <f>'[1]Z54_wykształcenie_ogolem'!L54</f>
        <v>406</v>
      </c>
      <c r="M55" s="80">
        <f t="shared" si="28"/>
        <v>0.2225877192982456</v>
      </c>
    </row>
    <row r="56" spans="1:13" s="66" customFormat="1" ht="15" customHeight="1" thickBot="1">
      <c r="A56" s="160">
        <v>5</v>
      </c>
      <c r="B56" s="149" t="s">
        <v>20</v>
      </c>
      <c r="C56" s="91">
        <f>D56+F56+H56+J56+L56</f>
        <v>1983</v>
      </c>
      <c r="D56" s="60">
        <f>'[1]Z54_wykształcenie_ogolem'!D55</f>
        <v>432</v>
      </c>
      <c r="E56" s="150">
        <f t="shared" si="24"/>
        <v>0.2178517397881997</v>
      </c>
      <c r="F56" s="60">
        <f>'[1]Z54_wykształcenie_ogolem'!F55</f>
        <v>455</v>
      </c>
      <c r="G56" s="150">
        <f t="shared" si="25"/>
        <v>0.22945032778618255</v>
      </c>
      <c r="H56" s="60">
        <f>'[1]Z54_wykształcenie_ogolem'!H55</f>
        <v>246</v>
      </c>
      <c r="I56" s="150">
        <f t="shared" si="26"/>
        <v>0.12405446293494705</v>
      </c>
      <c r="J56" s="60">
        <f>'[1]Z54_wykształcenie_ogolem'!J55</f>
        <v>398</v>
      </c>
      <c r="K56" s="150">
        <f t="shared" si="27"/>
        <v>0.20070600100857286</v>
      </c>
      <c r="L56" s="60">
        <f>'[1]Z54_wykształcenie_ogolem'!L55</f>
        <v>452</v>
      </c>
      <c r="M56" s="61">
        <f t="shared" si="28"/>
        <v>0.22793746848209784</v>
      </c>
    </row>
    <row r="57" ht="13.5" thickTop="1"/>
    <row r="59" ht="12" customHeight="1"/>
    <row r="60" ht="12" customHeight="1"/>
    <row r="61" ht="12" customHeight="1"/>
    <row r="62" ht="12" customHeight="1"/>
  </sheetData>
  <sheetProtection/>
  <mergeCells count="16">
    <mergeCell ref="A5:B5"/>
    <mergeCell ref="A31:B31"/>
    <mergeCell ref="A38:B38"/>
    <mergeCell ref="A46:B46"/>
    <mergeCell ref="A51:B51"/>
    <mergeCell ref="A6:B6"/>
    <mergeCell ref="A7:B7"/>
    <mergeCell ref="A13:B13"/>
    <mergeCell ref="A20:B20"/>
    <mergeCell ref="A29:B29"/>
    <mergeCell ref="A1:M1"/>
    <mergeCell ref="A2:M2"/>
    <mergeCell ref="A3:A4"/>
    <mergeCell ref="B3:B4"/>
    <mergeCell ref="C3:C4"/>
    <mergeCell ref="D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5" zoomScaleNormal="75" zoomScaleSheetLayoutView="75" zoomScalePageLayoutView="0" workbookViewId="0" topLeftCell="C1">
      <selection activeCell="C6" sqref="C6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3" width="10.75390625" style="24" customWidth="1"/>
    <col min="4" max="4" width="8.25390625" style="24" customWidth="1"/>
    <col min="5" max="5" width="8.00390625" style="24" customWidth="1"/>
    <col min="6" max="6" width="8.375" style="24" customWidth="1"/>
    <col min="7" max="7" width="7.25390625" style="24" customWidth="1"/>
    <col min="8" max="8" width="8.625" style="24" customWidth="1"/>
    <col min="9" max="9" width="7.375" style="24" customWidth="1"/>
    <col min="10" max="10" width="8.25390625" style="24" customWidth="1"/>
    <col min="11" max="11" width="7.375" style="24" customWidth="1"/>
    <col min="12" max="12" width="8.25390625" style="24" customWidth="1"/>
    <col min="13" max="13" width="7.125" style="24" customWidth="1"/>
    <col min="14" max="14" width="7.25390625" style="24" customWidth="1"/>
    <col min="15" max="15" width="7.125" style="24" customWidth="1"/>
    <col min="16" max="16" width="8.25390625" style="24" customWidth="1"/>
    <col min="17" max="17" width="9.25390625" style="24" customWidth="1"/>
    <col min="18" max="16384" width="9.125" style="24" customWidth="1"/>
  </cols>
  <sheetData>
    <row r="1" spans="1:17" ht="15.75">
      <c r="A1" s="290" t="s">
        <v>157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4.75" customHeight="1" thickBot="1">
      <c r="A2" s="275" t="s">
        <v>248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s="9" customFormat="1" ht="18" customHeight="1" thickTop="1">
      <c r="A3" s="304" t="s">
        <v>120</v>
      </c>
      <c r="B3" s="305" t="s">
        <v>121</v>
      </c>
      <c r="C3" s="305" t="s">
        <v>139</v>
      </c>
      <c r="D3" s="296" t="s">
        <v>140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17" s="9" customFormat="1" ht="67.5" customHeight="1">
      <c r="A4" s="292"/>
      <c r="B4" s="306"/>
      <c r="C4" s="302"/>
      <c r="D4" s="156" t="s">
        <v>124</v>
      </c>
      <c r="E4" s="70" t="s">
        <v>133</v>
      </c>
      <c r="F4" s="156" t="s">
        <v>141</v>
      </c>
      <c r="G4" s="70" t="s">
        <v>133</v>
      </c>
      <c r="H4" s="156" t="s">
        <v>142</v>
      </c>
      <c r="I4" s="70" t="s">
        <v>133</v>
      </c>
      <c r="J4" s="156" t="s">
        <v>143</v>
      </c>
      <c r="K4" s="70" t="s">
        <v>133</v>
      </c>
      <c r="L4" s="156" t="s">
        <v>144</v>
      </c>
      <c r="M4" s="70" t="s">
        <v>133</v>
      </c>
      <c r="N4" s="156" t="s">
        <v>145</v>
      </c>
      <c r="O4" s="70" t="s">
        <v>133</v>
      </c>
      <c r="P4" s="156" t="s">
        <v>146</v>
      </c>
      <c r="Q4" s="72" t="s">
        <v>133</v>
      </c>
    </row>
    <row r="5" spans="1:17" s="9" customFormat="1" ht="15.75" customHeight="1">
      <c r="A5" s="261" t="s">
        <v>216</v>
      </c>
      <c r="B5" s="262"/>
      <c r="C5" s="165">
        <f>D5+F5+H5+J5+L5+N5+P5</f>
        <v>1081746</v>
      </c>
      <c r="D5" s="178">
        <v>208919</v>
      </c>
      <c r="E5" s="176">
        <f>D5/C5</f>
        <v>0.19313128960033132</v>
      </c>
      <c r="F5" s="178">
        <v>253914</v>
      </c>
      <c r="G5" s="176">
        <f>F5/C5</f>
        <v>0.234726081723436</v>
      </c>
      <c r="H5" s="178">
        <v>165675</v>
      </c>
      <c r="I5" s="176">
        <f>H5/C5</f>
        <v>0.15315517690844246</v>
      </c>
      <c r="J5" s="178">
        <v>165370</v>
      </c>
      <c r="K5" s="176">
        <f>J5/C5</f>
        <v>0.15287322532276523</v>
      </c>
      <c r="L5" s="178">
        <v>101058</v>
      </c>
      <c r="M5" s="176">
        <f>L5/C5</f>
        <v>0.09342119129629321</v>
      </c>
      <c r="N5" s="178">
        <v>36394</v>
      </c>
      <c r="O5" s="176">
        <f>N5/C5</f>
        <v>0.03364375740700682</v>
      </c>
      <c r="P5" s="178">
        <v>150416</v>
      </c>
      <c r="Q5" s="177">
        <f>P5/C5</f>
        <v>0.13904927774172496</v>
      </c>
    </row>
    <row r="6" spans="1:17" s="4" customFormat="1" ht="30.75" customHeight="1">
      <c r="A6" s="252" t="s">
        <v>59</v>
      </c>
      <c r="B6" s="253"/>
      <c r="C6" s="193">
        <f>C7+C13+C20+C29+C31+C38+C46+C51</f>
        <v>154068</v>
      </c>
      <c r="D6" s="193">
        <f>D7+D13+D20+D29+D31+D38+D46+D51</f>
        <v>28242</v>
      </c>
      <c r="E6" s="200">
        <f aca="true" t="shared" si="0" ref="E6:E20">D6/C6</f>
        <v>0.183308668899447</v>
      </c>
      <c r="F6" s="193">
        <f>F7+F13+F20+F29+F31+F38+F46+F51</f>
        <v>33987</v>
      </c>
      <c r="G6" s="200">
        <f aca="true" t="shared" si="1" ref="G6:G20">F6/C6</f>
        <v>0.22059739855128904</v>
      </c>
      <c r="H6" s="193">
        <f>H7+H13+H20+H29+H31+H38+H46+H51</f>
        <v>23984</v>
      </c>
      <c r="I6" s="200">
        <f aca="true" t="shared" si="2" ref="I6:I20">H6/C6</f>
        <v>0.15567152166575798</v>
      </c>
      <c r="J6" s="193">
        <f>J7+J13+J20+J29+J31+J38+J46+J51</f>
        <v>23979</v>
      </c>
      <c r="K6" s="200">
        <f aca="true" t="shared" si="3" ref="K6:K20">J6/C6</f>
        <v>0.15563906846327596</v>
      </c>
      <c r="L6" s="193">
        <f>L7+L13+L20+L29+L31+L38+L46+L51</f>
        <v>14682</v>
      </c>
      <c r="M6" s="200">
        <f aca="true" t="shared" si="4" ref="M6:M20">L6/C6</f>
        <v>0.09529558376820625</v>
      </c>
      <c r="N6" s="193">
        <f>N7+N13+N20+N29+N31+N38+N46+N51</f>
        <v>4786</v>
      </c>
      <c r="O6" s="200">
        <f aca="true" t="shared" si="5" ref="O6:O20">N6/C6</f>
        <v>0.03106420541579043</v>
      </c>
      <c r="P6" s="193">
        <f>P7+P13+P20+P29+P31+P38+P46+P51</f>
        <v>24408</v>
      </c>
      <c r="Q6" s="194">
        <f aca="true" t="shared" si="6" ref="Q6:Q20">P6/C6</f>
        <v>0.15842355323623336</v>
      </c>
    </row>
    <row r="7" spans="1:17" s="10" customFormat="1" ht="27" customHeight="1">
      <c r="A7" s="254" t="s">
        <v>182</v>
      </c>
      <c r="B7" s="255"/>
      <c r="C7" s="189">
        <f>SUM(C8:C12)</f>
        <v>14633</v>
      </c>
      <c r="D7" s="189">
        <f>SUM(D8:D12)</f>
        <v>2371</v>
      </c>
      <c r="E7" s="202">
        <f t="shared" si="0"/>
        <v>0.16203102576368483</v>
      </c>
      <c r="F7" s="189">
        <f>SUM(F8:F12)</f>
        <v>3872</v>
      </c>
      <c r="G7" s="202">
        <f t="shared" si="1"/>
        <v>0.2646073942458826</v>
      </c>
      <c r="H7" s="189">
        <f>SUM(H8:H12)</f>
        <v>2416</v>
      </c>
      <c r="I7" s="202">
        <f t="shared" si="2"/>
        <v>0.16510626665755485</v>
      </c>
      <c r="J7" s="189">
        <f>SUM(J8:J12)</f>
        <v>2158</v>
      </c>
      <c r="K7" s="202">
        <f t="shared" si="3"/>
        <v>0.14747488553270005</v>
      </c>
      <c r="L7" s="189">
        <f>SUM(L8:L12)</f>
        <v>1099</v>
      </c>
      <c r="M7" s="202">
        <f t="shared" si="4"/>
        <v>0.07510421649695893</v>
      </c>
      <c r="N7" s="189">
        <f>SUM(N8:N12)</f>
        <v>317</v>
      </c>
      <c r="O7" s="202">
        <f t="shared" si="5"/>
        <v>0.02166336363015103</v>
      </c>
      <c r="P7" s="189">
        <f>SUM(P8:P12)</f>
        <v>2400</v>
      </c>
      <c r="Q7" s="197">
        <f t="shared" si="6"/>
        <v>0.16401284767306773</v>
      </c>
    </row>
    <row r="8" spans="1:17" s="4" customFormat="1" ht="15" customHeight="1">
      <c r="A8" s="75">
        <v>1</v>
      </c>
      <c r="B8" s="76" t="s">
        <v>62</v>
      </c>
      <c r="C8" s="6">
        <f>D8+F8+H8+J8+L8+N8+P8</f>
        <v>3681</v>
      </c>
      <c r="D8" s="90">
        <f>'[1]Z55_staż_ogolem'!D7</f>
        <v>593</v>
      </c>
      <c r="E8" s="78">
        <f t="shared" si="0"/>
        <v>0.16109752784569412</v>
      </c>
      <c r="F8" s="90">
        <f>'[1]Z55_staż_ogolem'!F7</f>
        <v>935</v>
      </c>
      <c r="G8" s="78">
        <f t="shared" si="1"/>
        <v>0.25400706329801687</v>
      </c>
      <c r="H8" s="90">
        <f>'[1]Z55_staż_ogolem'!H7</f>
        <v>616</v>
      </c>
      <c r="I8" s="78">
        <f t="shared" si="2"/>
        <v>0.16734582993751698</v>
      </c>
      <c r="J8" s="90">
        <f>'[1]Z55_staż_ogolem'!J7</f>
        <v>601</v>
      </c>
      <c r="K8" s="78">
        <f t="shared" si="3"/>
        <v>0.16327085031241512</v>
      </c>
      <c r="L8" s="90">
        <f>'[1]Z55_staż_ogolem'!L7</f>
        <v>354</v>
      </c>
      <c r="M8" s="78">
        <f t="shared" si="4"/>
        <v>0.09616951915240424</v>
      </c>
      <c r="N8" s="90">
        <f>'[1]Z55_staż_ogolem'!N7</f>
        <v>107</v>
      </c>
      <c r="O8" s="78">
        <f t="shared" si="5"/>
        <v>0.02906818799239337</v>
      </c>
      <c r="P8" s="90">
        <f>'[1]Z55_staż_ogolem'!P7</f>
        <v>475</v>
      </c>
      <c r="Q8" s="80">
        <f t="shared" si="6"/>
        <v>0.12904102146155935</v>
      </c>
    </row>
    <row r="9" spans="1:17" s="4" customFormat="1" ht="15" customHeight="1">
      <c r="A9" s="75">
        <v>2</v>
      </c>
      <c r="B9" s="76" t="s">
        <v>64</v>
      </c>
      <c r="C9" s="6">
        <f>D9+F9+H9+J9+L9+N9+P9</f>
        <v>2088</v>
      </c>
      <c r="D9" s="90">
        <f>'[1]Z55_staż_ogolem'!D8</f>
        <v>331</v>
      </c>
      <c r="E9" s="78">
        <f t="shared" si="0"/>
        <v>0.1585249042145594</v>
      </c>
      <c r="F9" s="90">
        <f>'[1]Z55_staż_ogolem'!F8</f>
        <v>503</v>
      </c>
      <c r="G9" s="78">
        <f t="shared" si="1"/>
        <v>0.24090038314176246</v>
      </c>
      <c r="H9" s="90">
        <f>'[1]Z55_staż_ogolem'!H8</f>
        <v>373</v>
      </c>
      <c r="I9" s="78">
        <f t="shared" si="2"/>
        <v>0.17863984674329503</v>
      </c>
      <c r="J9" s="90">
        <f>'[1]Z55_staż_ogolem'!J8</f>
        <v>316</v>
      </c>
      <c r="K9" s="78">
        <f t="shared" si="3"/>
        <v>0.15134099616858238</v>
      </c>
      <c r="L9" s="90">
        <f>'[1]Z55_staż_ogolem'!L8</f>
        <v>180</v>
      </c>
      <c r="M9" s="78">
        <f t="shared" si="4"/>
        <v>0.08620689655172414</v>
      </c>
      <c r="N9" s="90">
        <f>'[1]Z55_staż_ogolem'!N8</f>
        <v>55</v>
      </c>
      <c r="O9" s="78">
        <f t="shared" si="5"/>
        <v>0.026340996168582376</v>
      </c>
      <c r="P9" s="90">
        <f>'[1]Z55_staż_ogolem'!P8</f>
        <v>330</v>
      </c>
      <c r="Q9" s="80">
        <f t="shared" si="6"/>
        <v>0.15804597701149425</v>
      </c>
    </row>
    <row r="10" spans="1:17" s="4" customFormat="1" ht="15" customHeight="1">
      <c r="A10" s="75">
        <v>3</v>
      </c>
      <c r="B10" s="76" t="s">
        <v>67</v>
      </c>
      <c r="C10" s="6">
        <f>D10+F10+H10+J10+L10+N10+P10</f>
        <v>3619</v>
      </c>
      <c r="D10" s="90">
        <f>'[1]Z55_staż_ogolem'!D9</f>
        <v>580</v>
      </c>
      <c r="E10" s="78">
        <f t="shared" si="0"/>
        <v>0.16026526664824536</v>
      </c>
      <c r="F10" s="90">
        <f>'[1]Z55_staż_ogolem'!F9</f>
        <v>999</v>
      </c>
      <c r="G10" s="78">
        <f t="shared" si="1"/>
        <v>0.27604310583033986</v>
      </c>
      <c r="H10" s="90">
        <f>'[1]Z55_staż_ogolem'!H9</f>
        <v>602</v>
      </c>
      <c r="I10" s="78">
        <f t="shared" si="2"/>
        <v>0.16634429400386846</v>
      </c>
      <c r="J10" s="90">
        <f>'[1]Z55_staż_ogolem'!J9</f>
        <v>490</v>
      </c>
      <c r="K10" s="78">
        <f t="shared" si="3"/>
        <v>0.13539651837524178</v>
      </c>
      <c r="L10" s="90">
        <f>'[1]Z55_staż_ogolem'!L9</f>
        <v>266</v>
      </c>
      <c r="M10" s="78">
        <f t="shared" si="4"/>
        <v>0.0735009671179884</v>
      </c>
      <c r="N10" s="90">
        <f>'[1]Z55_staż_ogolem'!N9</f>
        <v>73</v>
      </c>
      <c r="O10" s="78">
        <f t="shared" si="5"/>
        <v>0.02017131804365847</v>
      </c>
      <c r="P10" s="90">
        <f>'[1]Z55_staż_ogolem'!P9</f>
        <v>609</v>
      </c>
      <c r="Q10" s="80">
        <f t="shared" si="6"/>
        <v>0.16827852998065765</v>
      </c>
    </row>
    <row r="11" spans="1:17" s="4" customFormat="1" ht="15" customHeight="1">
      <c r="A11" s="75">
        <v>4</v>
      </c>
      <c r="B11" s="76" t="s">
        <v>75</v>
      </c>
      <c r="C11" s="6">
        <f>D11+F11+H11+J11+L11+N11+P11</f>
        <v>2708</v>
      </c>
      <c r="D11" s="90">
        <f>'[1]Z55_staż_ogolem'!D10</f>
        <v>464</v>
      </c>
      <c r="E11" s="78">
        <f t="shared" si="0"/>
        <v>0.17134416543574593</v>
      </c>
      <c r="F11" s="90">
        <f>'[1]Z55_staż_ogolem'!F10</f>
        <v>734</v>
      </c>
      <c r="G11" s="78">
        <f t="shared" si="1"/>
        <v>0.2710487444608567</v>
      </c>
      <c r="H11" s="90">
        <f>'[1]Z55_staż_ogolem'!H10</f>
        <v>436</v>
      </c>
      <c r="I11" s="78">
        <f t="shared" si="2"/>
        <v>0.16100443131462333</v>
      </c>
      <c r="J11" s="90">
        <f>'[1]Z55_staż_ogolem'!J10</f>
        <v>374</v>
      </c>
      <c r="K11" s="78">
        <f t="shared" si="3"/>
        <v>0.138109305760709</v>
      </c>
      <c r="L11" s="90">
        <f>'[1]Z55_staż_ogolem'!L10</f>
        <v>152</v>
      </c>
      <c r="M11" s="78">
        <f t="shared" si="4"/>
        <v>0.056129985228951254</v>
      </c>
      <c r="N11" s="90">
        <f>'[1]Z55_staż_ogolem'!N10</f>
        <v>44</v>
      </c>
      <c r="O11" s="78">
        <f t="shared" si="5"/>
        <v>0.01624815361890694</v>
      </c>
      <c r="P11" s="90">
        <f>'[1]Z55_staż_ogolem'!P10</f>
        <v>504</v>
      </c>
      <c r="Q11" s="80">
        <f t="shared" si="6"/>
        <v>0.1861152141802068</v>
      </c>
    </row>
    <row r="12" spans="1:17" s="4" customFormat="1" ht="15" customHeight="1">
      <c r="A12" s="75">
        <v>5</v>
      </c>
      <c r="B12" s="76" t="s">
        <v>117</v>
      </c>
      <c r="C12" s="6">
        <f>D12+F12+H12+J12+L12+N12+P12</f>
        <v>2537</v>
      </c>
      <c r="D12" s="90">
        <f>'[1]Z55_staż_ogolem'!D11</f>
        <v>403</v>
      </c>
      <c r="E12" s="78">
        <f t="shared" si="0"/>
        <v>0.15884903429247144</v>
      </c>
      <c r="F12" s="90">
        <f>'[1]Z55_staż_ogolem'!F11</f>
        <v>701</v>
      </c>
      <c r="G12" s="78">
        <f t="shared" si="1"/>
        <v>0.27631060307449745</v>
      </c>
      <c r="H12" s="90">
        <f>'[1]Z55_staż_ogolem'!H11</f>
        <v>389</v>
      </c>
      <c r="I12" s="78">
        <f t="shared" si="2"/>
        <v>0.15333070555774536</v>
      </c>
      <c r="J12" s="90">
        <f>'[1]Z55_staż_ogolem'!J11</f>
        <v>377</v>
      </c>
      <c r="K12" s="78">
        <f t="shared" si="3"/>
        <v>0.14860070949940876</v>
      </c>
      <c r="L12" s="90">
        <f>'[1]Z55_staż_ogolem'!L11</f>
        <v>147</v>
      </c>
      <c r="M12" s="78">
        <f t="shared" si="4"/>
        <v>0.057942451714623575</v>
      </c>
      <c r="N12" s="90">
        <f>'[1]Z55_staż_ogolem'!N11</f>
        <v>38</v>
      </c>
      <c r="O12" s="78">
        <f t="shared" si="5"/>
        <v>0.014978320851399291</v>
      </c>
      <c r="P12" s="90">
        <f>'[1]Z55_staż_ogolem'!P11</f>
        <v>482</v>
      </c>
      <c r="Q12" s="80">
        <f t="shared" si="6"/>
        <v>0.18998817500985415</v>
      </c>
    </row>
    <row r="13" spans="1:17" s="10" customFormat="1" ht="24.75" customHeight="1">
      <c r="A13" s="254" t="s">
        <v>183</v>
      </c>
      <c r="B13" s="256"/>
      <c r="C13" s="189">
        <f>SUM(C14:C19)</f>
        <v>16460</v>
      </c>
      <c r="D13" s="189">
        <f>SUM(D14:D19)</f>
        <v>3367</v>
      </c>
      <c r="E13" s="202">
        <f t="shared" si="0"/>
        <v>0.20455650060753341</v>
      </c>
      <c r="F13" s="189">
        <f>SUM(F14:F19)</f>
        <v>3930</v>
      </c>
      <c r="G13" s="202">
        <f t="shared" si="1"/>
        <v>0.2387606318347509</v>
      </c>
      <c r="H13" s="189">
        <f>SUM(H14:H19)</f>
        <v>2236</v>
      </c>
      <c r="I13" s="202">
        <f t="shared" si="2"/>
        <v>0.13584447144592954</v>
      </c>
      <c r="J13" s="189">
        <f>SUM(J14:J19)</f>
        <v>1977</v>
      </c>
      <c r="K13" s="202">
        <f t="shared" si="3"/>
        <v>0.1201093560145808</v>
      </c>
      <c r="L13" s="189">
        <f>SUM(L14:L19)</f>
        <v>1068</v>
      </c>
      <c r="M13" s="202">
        <f t="shared" si="4"/>
        <v>0.06488456865127581</v>
      </c>
      <c r="N13" s="189">
        <f>SUM(N14:N19)</f>
        <v>344</v>
      </c>
      <c r="O13" s="202">
        <f t="shared" si="5"/>
        <v>0.020899149453219926</v>
      </c>
      <c r="P13" s="189">
        <f>SUM(P14:P19)</f>
        <v>3538</v>
      </c>
      <c r="Q13" s="197">
        <f t="shared" si="6"/>
        <v>0.2149453219927096</v>
      </c>
    </row>
    <row r="14" spans="1:17" s="4" customFormat="1" ht="15" customHeight="1">
      <c r="A14" s="75">
        <v>1</v>
      </c>
      <c r="B14" s="76" t="s">
        <v>70</v>
      </c>
      <c r="C14" s="6">
        <f aca="true" t="shared" si="7" ref="C14:C19">D14+F14+H14+J14+L14+N14+P14</f>
        <v>3463</v>
      </c>
      <c r="D14" s="90">
        <f>'[1]Z55_staż_ogolem'!D13</f>
        <v>648</v>
      </c>
      <c r="E14" s="78">
        <f t="shared" si="0"/>
        <v>0.1871209933583598</v>
      </c>
      <c r="F14" s="90">
        <f>'[1]Z55_staż_ogolem'!F13</f>
        <v>820</v>
      </c>
      <c r="G14" s="78">
        <f t="shared" si="1"/>
        <v>0.23678891134854171</v>
      </c>
      <c r="H14" s="90">
        <f>'[1]Z55_staż_ogolem'!H13</f>
        <v>458</v>
      </c>
      <c r="I14" s="78">
        <f t="shared" si="2"/>
        <v>0.13225526999711232</v>
      </c>
      <c r="J14" s="90">
        <f>'[1]Z55_staż_ogolem'!J13</f>
        <v>362</v>
      </c>
      <c r="K14" s="78">
        <f t="shared" si="3"/>
        <v>0.1045336413514294</v>
      </c>
      <c r="L14" s="90">
        <f>'[1]Z55_staż_ogolem'!L13</f>
        <v>176</v>
      </c>
      <c r="M14" s="78">
        <f t="shared" si="4"/>
        <v>0.05082298585041871</v>
      </c>
      <c r="N14" s="90">
        <f>'[1]Z55_staż_ogolem'!N13</f>
        <v>41</v>
      </c>
      <c r="O14" s="78">
        <f t="shared" si="5"/>
        <v>0.011839445567427087</v>
      </c>
      <c r="P14" s="90">
        <f>'[1]Z55_staż_ogolem'!P13</f>
        <v>958</v>
      </c>
      <c r="Q14" s="80">
        <f t="shared" si="6"/>
        <v>0.27663875252671094</v>
      </c>
    </row>
    <row r="15" spans="1:17" s="4" customFormat="1" ht="15" customHeight="1">
      <c r="A15" s="75">
        <v>2</v>
      </c>
      <c r="B15" s="76" t="s">
        <v>72</v>
      </c>
      <c r="C15" s="6">
        <f t="shared" si="7"/>
        <v>3842</v>
      </c>
      <c r="D15" s="90">
        <f>'[1]Z55_staż_ogolem'!D14</f>
        <v>736</v>
      </c>
      <c r="E15" s="78">
        <f t="shared" si="0"/>
        <v>0.1915668922436231</v>
      </c>
      <c r="F15" s="90">
        <f>'[1]Z55_staż_ogolem'!F14</f>
        <v>1019</v>
      </c>
      <c r="G15" s="78">
        <f t="shared" si="1"/>
        <v>0.26522644456012495</v>
      </c>
      <c r="H15" s="90">
        <f>'[1]Z55_staż_ogolem'!H14</f>
        <v>543</v>
      </c>
      <c r="I15" s="78">
        <f t="shared" si="2"/>
        <v>0.1413326392503904</v>
      </c>
      <c r="J15" s="90">
        <f>'[1]Z55_staż_ogolem'!J14</f>
        <v>484</v>
      </c>
      <c r="K15" s="78">
        <f t="shared" si="3"/>
        <v>0.12597605413846955</v>
      </c>
      <c r="L15" s="90">
        <f>'[1]Z55_staż_ogolem'!L14</f>
        <v>219</v>
      </c>
      <c r="M15" s="78">
        <f t="shared" si="4"/>
        <v>0.05700156168662155</v>
      </c>
      <c r="N15" s="90">
        <f>'[1]Z55_staż_ogolem'!N14</f>
        <v>67</v>
      </c>
      <c r="O15" s="78">
        <f t="shared" si="5"/>
        <v>0.017438833940655908</v>
      </c>
      <c r="P15" s="90">
        <f>'[1]Z55_staż_ogolem'!P14</f>
        <v>774</v>
      </c>
      <c r="Q15" s="80">
        <f t="shared" si="6"/>
        <v>0.20145757418011453</v>
      </c>
    </row>
    <row r="16" spans="1:17" s="4" customFormat="1" ht="15" customHeight="1">
      <c r="A16" s="75">
        <v>3</v>
      </c>
      <c r="B16" s="76" t="s">
        <v>73</v>
      </c>
      <c r="C16" s="6">
        <f t="shared" si="7"/>
        <v>2836</v>
      </c>
      <c r="D16" s="90">
        <f>'[1]Z55_staż_ogolem'!D15</f>
        <v>728</v>
      </c>
      <c r="E16" s="78">
        <f t="shared" si="0"/>
        <v>0.2566995768688293</v>
      </c>
      <c r="F16" s="90">
        <f>'[1]Z55_staż_ogolem'!F15</f>
        <v>685</v>
      </c>
      <c r="G16" s="78">
        <f t="shared" si="1"/>
        <v>0.2415373765867419</v>
      </c>
      <c r="H16" s="90">
        <f>'[1]Z55_staż_ogolem'!H15</f>
        <v>339</v>
      </c>
      <c r="I16" s="78">
        <f t="shared" si="2"/>
        <v>0.1195345557122708</v>
      </c>
      <c r="J16" s="90">
        <f>'[1]Z55_staż_ogolem'!J15</f>
        <v>280</v>
      </c>
      <c r="K16" s="78">
        <f t="shared" si="3"/>
        <v>0.09873060648801128</v>
      </c>
      <c r="L16" s="90">
        <f>'[1]Z55_staż_ogolem'!L15</f>
        <v>137</v>
      </c>
      <c r="M16" s="78">
        <f t="shared" si="4"/>
        <v>0.04830747531734838</v>
      </c>
      <c r="N16" s="90">
        <f>'[1]Z55_staż_ogolem'!N15</f>
        <v>62</v>
      </c>
      <c r="O16" s="78">
        <f t="shared" si="5"/>
        <v>0.021861777150916785</v>
      </c>
      <c r="P16" s="90">
        <f>'[1]Z55_staż_ogolem'!P15</f>
        <v>605</v>
      </c>
      <c r="Q16" s="80">
        <f t="shared" si="6"/>
        <v>0.21332863187588152</v>
      </c>
    </row>
    <row r="17" spans="1:17" s="4" customFormat="1" ht="15" customHeight="1">
      <c r="A17" s="75">
        <v>4</v>
      </c>
      <c r="B17" s="76" t="s">
        <v>74</v>
      </c>
      <c r="C17" s="6">
        <f t="shared" si="7"/>
        <v>2067</v>
      </c>
      <c r="D17" s="90">
        <f>'[1]Z55_staż_ogolem'!D16</f>
        <v>442</v>
      </c>
      <c r="E17" s="78">
        <f t="shared" si="0"/>
        <v>0.2138364779874214</v>
      </c>
      <c r="F17" s="90">
        <f>'[1]Z55_staż_ogolem'!F16</f>
        <v>464</v>
      </c>
      <c r="G17" s="78">
        <f t="shared" si="1"/>
        <v>0.22447992259313013</v>
      </c>
      <c r="H17" s="90">
        <f>'[1]Z55_staż_ogolem'!H16</f>
        <v>242</v>
      </c>
      <c r="I17" s="78">
        <f t="shared" si="2"/>
        <v>0.11707789066279632</v>
      </c>
      <c r="J17" s="90">
        <f>'[1]Z55_staż_ogolem'!J16</f>
        <v>225</v>
      </c>
      <c r="K17" s="78">
        <f t="shared" si="3"/>
        <v>0.10885341074020319</v>
      </c>
      <c r="L17" s="90">
        <f>'[1]Z55_staż_ogolem'!L16</f>
        <v>119</v>
      </c>
      <c r="M17" s="78">
        <f t="shared" si="4"/>
        <v>0.05757135945815191</v>
      </c>
      <c r="N17" s="90">
        <f>'[1]Z55_staż_ogolem'!N16</f>
        <v>40</v>
      </c>
      <c r="O17" s="78">
        <f t="shared" si="5"/>
        <v>0.019351717464925013</v>
      </c>
      <c r="P17" s="90">
        <f>'[1]Z55_staż_ogolem'!P16</f>
        <v>535</v>
      </c>
      <c r="Q17" s="80">
        <f t="shared" si="6"/>
        <v>0.25882922109337203</v>
      </c>
    </row>
    <row r="18" spans="1:17" s="4" customFormat="1" ht="15" customHeight="1">
      <c r="A18" s="75">
        <v>5</v>
      </c>
      <c r="B18" s="76" t="s">
        <v>79</v>
      </c>
      <c r="C18" s="6">
        <f t="shared" si="7"/>
        <v>1617</v>
      </c>
      <c r="D18" s="90">
        <f>'[1]Z55_staż_ogolem'!D17</f>
        <v>299</v>
      </c>
      <c r="E18" s="78">
        <f t="shared" si="0"/>
        <v>0.18491032776747063</v>
      </c>
      <c r="F18" s="90">
        <f>'[1]Z55_staż_ogolem'!F17</f>
        <v>382</v>
      </c>
      <c r="G18" s="78">
        <f t="shared" si="1"/>
        <v>0.23623995052566482</v>
      </c>
      <c r="H18" s="90">
        <f>'[1]Z55_staż_ogolem'!H17</f>
        <v>252</v>
      </c>
      <c r="I18" s="78">
        <f t="shared" si="2"/>
        <v>0.15584415584415584</v>
      </c>
      <c r="J18" s="90">
        <f>'[1]Z55_staż_ogolem'!J17</f>
        <v>215</v>
      </c>
      <c r="K18" s="78">
        <f t="shared" si="3"/>
        <v>0.13296227581941866</v>
      </c>
      <c r="L18" s="90">
        <f>'[1]Z55_staż_ogolem'!L17</f>
        <v>144</v>
      </c>
      <c r="M18" s="78">
        <f t="shared" si="4"/>
        <v>0.08905380333951762</v>
      </c>
      <c r="N18" s="90">
        <f>'[1]Z55_staż_ogolem'!N17</f>
        <v>51</v>
      </c>
      <c r="O18" s="78">
        <f t="shared" si="5"/>
        <v>0.03153988868274583</v>
      </c>
      <c r="P18" s="90">
        <f>'[1]Z55_staż_ogolem'!P17</f>
        <v>274</v>
      </c>
      <c r="Q18" s="80">
        <f t="shared" si="6"/>
        <v>0.1694495980210266</v>
      </c>
    </row>
    <row r="19" spans="1:17" s="11" customFormat="1" ht="15" customHeight="1">
      <c r="A19" s="83">
        <v>6</v>
      </c>
      <c r="B19" s="84" t="s">
        <v>71</v>
      </c>
      <c r="C19" s="6">
        <f t="shared" si="7"/>
        <v>2635</v>
      </c>
      <c r="D19" s="90">
        <f>'[1]Z55_staż_ogolem'!D18</f>
        <v>514</v>
      </c>
      <c r="E19" s="7">
        <f t="shared" si="0"/>
        <v>0.1950664136622391</v>
      </c>
      <c r="F19" s="90">
        <f>'[1]Z55_staż_ogolem'!F18</f>
        <v>560</v>
      </c>
      <c r="G19" s="7">
        <f t="shared" si="1"/>
        <v>0.2125237191650854</v>
      </c>
      <c r="H19" s="90">
        <f>'[1]Z55_staż_ogolem'!H18</f>
        <v>402</v>
      </c>
      <c r="I19" s="7">
        <f t="shared" si="2"/>
        <v>0.152561669829222</v>
      </c>
      <c r="J19" s="90">
        <f>'[1]Z55_staż_ogolem'!J18</f>
        <v>411</v>
      </c>
      <c r="K19" s="7">
        <f t="shared" si="3"/>
        <v>0.15597722960151802</v>
      </c>
      <c r="L19" s="90">
        <f>'[1]Z55_staż_ogolem'!L18</f>
        <v>273</v>
      </c>
      <c r="M19" s="7">
        <f t="shared" si="4"/>
        <v>0.10360531309297913</v>
      </c>
      <c r="N19" s="90">
        <f>'[1]Z55_staż_ogolem'!N18</f>
        <v>83</v>
      </c>
      <c r="O19" s="7">
        <f t="shared" si="5"/>
        <v>0.03149905123339659</v>
      </c>
      <c r="P19" s="90">
        <f>'[1]Z55_staż_ogolem'!P18</f>
        <v>392</v>
      </c>
      <c r="Q19" s="8">
        <f t="shared" si="6"/>
        <v>0.14876660341555978</v>
      </c>
    </row>
    <row r="20" spans="1:17" s="10" customFormat="1" ht="24.75" customHeight="1">
      <c r="A20" s="254" t="s">
        <v>184</v>
      </c>
      <c r="B20" s="256"/>
      <c r="C20" s="189">
        <f>SUM(C21:C28)</f>
        <v>37128</v>
      </c>
      <c r="D20" s="189">
        <f>SUM(D21:D28)</f>
        <v>6260</v>
      </c>
      <c r="E20" s="202">
        <f t="shared" si="0"/>
        <v>0.16860590390002156</v>
      </c>
      <c r="F20" s="189">
        <f>SUM(F21:F28)</f>
        <v>8839</v>
      </c>
      <c r="G20" s="202">
        <f t="shared" si="1"/>
        <v>0.23806830424477482</v>
      </c>
      <c r="H20" s="189">
        <f>SUM(H21:H28)</f>
        <v>5784</v>
      </c>
      <c r="I20" s="202">
        <f t="shared" si="2"/>
        <v>0.15578539107950873</v>
      </c>
      <c r="J20" s="189">
        <f>SUM(J21:J28)</f>
        <v>5561</v>
      </c>
      <c r="K20" s="202">
        <f t="shared" si="3"/>
        <v>0.14977914242620124</v>
      </c>
      <c r="L20" s="189">
        <f>SUM(L21:L28)</f>
        <v>2874</v>
      </c>
      <c r="M20" s="202">
        <f t="shared" si="4"/>
        <v>0.07740788623141565</v>
      </c>
      <c r="N20" s="189">
        <f>SUM(N21:N28)</f>
        <v>739</v>
      </c>
      <c r="O20" s="202">
        <f t="shared" si="5"/>
        <v>0.019904115492350785</v>
      </c>
      <c r="P20" s="189">
        <f>SUM(P21:P28)</f>
        <v>7071</v>
      </c>
      <c r="Q20" s="197">
        <f t="shared" si="6"/>
        <v>0.1904492566257272</v>
      </c>
    </row>
    <row r="21" spans="1:17" s="4" customFormat="1" ht="16.5" customHeight="1">
      <c r="A21" s="75">
        <v>1</v>
      </c>
      <c r="B21" s="76" t="s">
        <v>92</v>
      </c>
      <c r="C21" s="6">
        <f aca="true" t="shared" si="8" ref="C21:C28">D21+F21+H21+J21+L21+N21+P21</f>
        <v>1139</v>
      </c>
      <c r="D21" s="90">
        <f>'[1]Z55_staż_ogolem'!D20</f>
        <v>224</v>
      </c>
      <c r="E21" s="78">
        <f aca="true" t="shared" si="9" ref="E21:E27">D21/C21</f>
        <v>0.19666374012291485</v>
      </c>
      <c r="F21" s="90">
        <f>'[1]Z55_staż_ogolem'!F20</f>
        <v>301</v>
      </c>
      <c r="G21" s="78">
        <f aca="true" t="shared" si="10" ref="G21:G27">F21/C21</f>
        <v>0.2642669007901668</v>
      </c>
      <c r="H21" s="90">
        <f>'[1]Z55_staż_ogolem'!H20</f>
        <v>172</v>
      </c>
      <c r="I21" s="78">
        <f aca="true" t="shared" si="11" ref="I21:I27">H21/C21</f>
        <v>0.15100965759438104</v>
      </c>
      <c r="J21" s="90">
        <f>'[1]Z55_staż_ogolem'!J20</f>
        <v>142</v>
      </c>
      <c r="K21" s="78">
        <f aca="true" t="shared" si="12" ref="K21:K27">J21/C21</f>
        <v>0.12467076382791922</v>
      </c>
      <c r="L21" s="90">
        <f>'[1]Z55_staż_ogolem'!L20</f>
        <v>84</v>
      </c>
      <c r="M21" s="78">
        <f aca="true" t="shared" si="13" ref="M21:M27">L21/C21</f>
        <v>0.07374890254609306</v>
      </c>
      <c r="N21" s="90">
        <f>'[1]Z55_staż_ogolem'!N20</f>
        <v>30</v>
      </c>
      <c r="O21" s="78">
        <f aca="true" t="shared" si="14" ref="O21:O27">N21/C21</f>
        <v>0.02633889376646181</v>
      </c>
      <c r="P21" s="90">
        <f>'[1]Z55_staż_ogolem'!P20</f>
        <v>186</v>
      </c>
      <c r="Q21" s="80">
        <f aca="true" t="shared" si="15" ref="Q21:Q27">P21/C21</f>
        <v>0.16330114135206322</v>
      </c>
    </row>
    <row r="22" spans="1:17" s="4" customFormat="1" ht="16.5" customHeight="1">
      <c r="A22" s="75">
        <v>2</v>
      </c>
      <c r="B22" s="76" t="s">
        <v>94</v>
      </c>
      <c r="C22" s="6">
        <f t="shared" si="8"/>
        <v>2763</v>
      </c>
      <c r="D22" s="90">
        <f>'[1]Z55_staż_ogolem'!D21</f>
        <v>465</v>
      </c>
      <c r="E22" s="78">
        <f t="shared" si="9"/>
        <v>0.16829533116178066</v>
      </c>
      <c r="F22" s="90">
        <f>'[1]Z55_staż_ogolem'!F21</f>
        <v>678</v>
      </c>
      <c r="G22" s="78">
        <f t="shared" si="10"/>
        <v>0.24538545059717698</v>
      </c>
      <c r="H22" s="90">
        <f>'[1]Z55_staż_ogolem'!H21</f>
        <v>438</v>
      </c>
      <c r="I22" s="78">
        <f t="shared" si="11"/>
        <v>0.15852334419109662</v>
      </c>
      <c r="J22" s="90">
        <f>'[1]Z55_staż_ogolem'!J21</f>
        <v>434</v>
      </c>
      <c r="K22" s="78">
        <f t="shared" si="12"/>
        <v>0.15707564241766195</v>
      </c>
      <c r="L22" s="90">
        <f>'[1]Z55_staż_ogolem'!L21</f>
        <v>204</v>
      </c>
      <c r="M22" s="78">
        <f t="shared" si="13"/>
        <v>0.0738327904451683</v>
      </c>
      <c r="N22" s="90">
        <f>'[1]Z55_staż_ogolem'!N21</f>
        <v>74</v>
      </c>
      <c r="O22" s="78">
        <f t="shared" si="14"/>
        <v>0.026782482808541442</v>
      </c>
      <c r="P22" s="90">
        <f>'[1]Z55_staż_ogolem'!P21</f>
        <v>470</v>
      </c>
      <c r="Q22" s="80">
        <f t="shared" si="15"/>
        <v>0.170104958378574</v>
      </c>
    </row>
    <row r="23" spans="1:17" s="4" customFormat="1" ht="16.5" customHeight="1">
      <c r="A23" s="75">
        <v>3</v>
      </c>
      <c r="B23" s="76" t="s">
        <v>95</v>
      </c>
      <c r="C23" s="6">
        <f t="shared" si="8"/>
        <v>1809</v>
      </c>
      <c r="D23" s="90">
        <f>'[1]Z55_staż_ogolem'!D22</f>
        <v>402</v>
      </c>
      <c r="E23" s="78">
        <f t="shared" si="9"/>
        <v>0.2222222222222222</v>
      </c>
      <c r="F23" s="90">
        <f>'[1]Z55_staż_ogolem'!F22</f>
        <v>506</v>
      </c>
      <c r="G23" s="78">
        <f t="shared" si="10"/>
        <v>0.2797125483692648</v>
      </c>
      <c r="H23" s="90">
        <f>'[1]Z55_staż_ogolem'!H22</f>
        <v>191</v>
      </c>
      <c r="I23" s="78">
        <f t="shared" si="11"/>
        <v>0.10558319513543395</v>
      </c>
      <c r="J23" s="90">
        <f>'[1]Z55_staż_ogolem'!J22</f>
        <v>186</v>
      </c>
      <c r="K23" s="78">
        <f t="shared" si="12"/>
        <v>0.10281923714759536</v>
      </c>
      <c r="L23" s="90">
        <f>'[1]Z55_staż_ogolem'!L22</f>
        <v>71</v>
      </c>
      <c r="M23" s="78">
        <f t="shared" si="13"/>
        <v>0.03924820342730791</v>
      </c>
      <c r="N23" s="90">
        <f>'[1]Z55_staż_ogolem'!N22</f>
        <v>21</v>
      </c>
      <c r="O23" s="78">
        <f t="shared" si="14"/>
        <v>0.011608623548922056</v>
      </c>
      <c r="P23" s="90">
        <f>'[1]Z55_staż_ogolem'!P22</f>
        <v>432</v>
      </c>
      <c r="Q23" s="80">
        <f t="shared" si="15"/>
        <v>0.23880597014925373</v>
      </c>
    </row>
    <row r="24" spans="1:17" s="4" customFormat="1" ht="16.5" customHeight="1">
      <c r="A24" s="75">
        <v>4</v>
      </c>
      <c r="B24" s="76" t="s">
        <v>41</v>
      </c>
      <c r="C24" s="6">
        <f t="shared" si="8"/>
        <v>3746</v>
      </c>
      <c r="D24" s="90">
        <f>'[1]Z55_staż_ogolem'!D23</f>
        <v>614</v>
      </c>
      <c r="E24" s="78">
        <f t="shared" si="9"/>
        <v>0.16390816871329417</v>
      </c>
      <c r="F24" s="90">
        <f>'[1]Z55_staż_ogolem'!F23</f>
        <v>874</v>
      </c>
      <c r="G24" s="78">
        <f t="shared" si="10"/>
        <v>0.23331553657234383</v>
      </c>
      <c r="H24" s="90">
        <f>'[1]Z55_staż_ogolem'!H23</f>
        <v>595</v>
      </c>
      <c r="I24" s="78">
        <f t="shared" si="11"/>
        <v>0.15883609183128672</v>
      </c>
      <c r="J24" s="90">
        <f>'[1]Z55_staż_ogolem'!J23</f>
        <v>536</v>
      </c>
      <c r="K24" s="78">
        <f t="shared" si="12"/>
        <v>0.14308595835557927</v>
      </c>
      <c r="L24" s="90">
        <f>'[1]Z55_staż_ogolem'!L23</f>
        <v>217</v>
      </c>
      <c r="M24" s="78">
        <f t="shared" si="13"/>
        <v>0.05792845702082221</v>
      </c>
      <c r="N24" s="90">
        <f>'[1]Z55_staż_ogolem'!N23</f>
        <v>37</v>
      </c>
      <c r="O24" s="78">
        <f t="shared" si="14"/>
        <v>0.009877202349172451</v>
      </c>
      <c r="P24" s="90">
        <f>'[1]Z55_staż_ogolem'!P23</f>
        <v>873</v>
      </c>
      <c r="Q24" s="80">
        <f t="shared" si="15"/>
        <v>0.23304858515750135</v>
      </c>
    </row>
    <row r="25" spans="1:17" s="4" customFormat="1" ht="16.5" customHeight="1">
      <c r="A25" s="75">
        <v>5</v>
      </c>
      <c r="B25" s="76" t="s">
        <v>118</v>
      </c>
      <c r="C25" s="6">
        <f t="shared" si="8"/>
        <v>10046</v>
      </c>
      <c r="D25" s="90">
        <f>'[1]Z55_staż_ogolem'!D24</f>
        <v>1623</v>
      </c>
      <c r="E25" s="78">
        <f t="shared" si="9"/>
        <v>0.16155683854270356</v>
      </c>
      <c r="F25" s="90">
        <f>'[1]Z55_staż_ogolem'!F24</f>
        <v>2361</v>
      </c>
      <c r="G25" s="78">
        <f t="shared" si="10"/>
        <v>0.2350189130001991</v>
      </c>
      <c r="H25" s="90">
        <f>'[1]Z55_staż_ogolem'!H24</f>
        <v>1661</v>
      </c>
      <c r="I25" s="78">
        <f t="shared" si="11"/>
        <v>0.1653394385825204</v>
      </c>
      <c r="J25" s="90">
        <f>'[1]Z55_staż_ogolem'!J24</f>
        <v>1490</v>
      </c>
      <c r="K25" s="78">
        <f t="shared" si="12"/>
        <v>0.1483177384033446</v>
      </c>
      <c r="L25" s="90">
        <f>'[1]Z55_staż_ogolem'!L24</f>
        <v>781</v>
      </c>
      <c r="M25" s="78">
        <f t="shared" si="13"/>
        <v>0.07774238502886721</v>
      </c>
      <c r="N25" s="90">
        <f>'[1]Z55_staż_ogolem'!N24</f>
        <v>171</v>
      </c>
      <c r="O25" s="78">
        <f t="shared" si="14"/>
        <v>0.017021700179175793</v>
      </c>
      <c r="P25" s="90">
        <f>'[1]Z55_staż_ogolem'!P24</f>
        <v>1959</v>
      </c>
      <c r="Q25" s="80">
        <f t="shared" si="15"/>
        <v>0.19500298626318932</v>
      </c>
    </row>
    <row r="26" spans="1:17" s="4" customFormat="1" ht="16.5" customHeight="1">
      <c r="A26" s="75">
        <v>6</v>
      </c>
      <c r="B26" s="76" t="s">
        <v>98</v>
      </c>
      <c r="C26" s="6">
        <f t="shared" si="8"/>
        <v>3766</v>
      </c>
      <c r="D26" s="90">
        <f>'[1]Z55_staż_ogolem'!D25</f>
        <v>568</v>
      </c>
      <c r="E26" s="78">
        <f t="shared" si="9"/>
        <v>0.15082315454062667</v>
      </c>
      <c r="F26" s="90">
        <f>'[1]Z55_staż_ogolem'!F25</f>
        <v>1026</v>
      </c>
      <c r="G26" s="78">
        <f t="shared" si="10"/>
        <v>0.272437599575146</v>
      </c>
      <c r="H26" s="90">
        <f>'[1]Z55_staż_ogolem'!H25</f>
        <v>640</v>
      </c>
      <c r="I26" s="78">
        <f t="shared" si="11"/>
        <v>0.1699415825809878</v>
      </c>
      <c r="J26" s="90">
        <f>'[1]Z55_staż_ogolem'!J25</f>
        <v>655</v>
      </c>
      <c r="K26" s="78">
        <f t="shared" si="12"/>
        <v>0.17392458842272968</v>
      </c>
      <c r="L26" s="90">
        <f>'[1]Z55_staż_ogolem'!L25</f>
        <v>247</v>
      </c>
      <c r="M26" s="78">
        <f t="shared" si="13"/>
        <v>0.06558682952734997</v>
      </c>
      <c r="N26" s="90">
        <f>'[1]Z55_staż_ogolem'!N25</f>
        <v>67</v>
      </c>
      <c r="O26" s="78">
        <f t="shared" si="14"/>
        <v>0.01779075942644716</v>
      </c>
      <c r="P26" s="90">
        <f>'[1]Z55_staż_ogolem'!P25</f>
        <v>563</v>
      </c>
      <c r="Q26" s="80">
        <f t="shared" si="15"/>
        <v>0.1494954859267127</v>
      </c>
    </row>
    <row r="27" spans="1:17" s="4" customFormat="1" ht="16.5" customHeight="1">
      <c r="A27" s="75">
        <v>7</v>
      </c>
      <c r="B27" s="76" t="s">
        <v>99</v>
      </c>
      <c r="C27" s="6">
        <f t="shared" si="8"/>
        <v>1728</v>
      </c>
      <c r="D27" s="90">
        <f>'[1]Z55_staż_ogolem'!D26</f>
        <v>288</v>
      </c>
      <c r="E27" s="78">
        <f t="shared" si="9"/>
        <v>0.16666666666666666</v>
      </c>
      <c r="F27" s="90">
        <f>'[1]Z55_staż_ogolem'!F26</f>
        <v>520</v>
      </c>
      <c r="G27" s="78">
        <f t="shared" si="10"/>
        <v>0.30092592592592593</v>
      </c>
      <c r="H27" s="90">
        <f>'[1]Z55_staż_ogolem'!H26</f>
        <v>249</v>
      </c>
      <c r="I27" s="78">
        <f t="shared" si="11"/>
        <v>0.1440972222222222</v>
      </c>
      <c r="J27" s="90">
        <f>'[1]Z55_staż_ogolem'!J26</f>
        <v>231</v>
      </c>
      <c r="K27" s="78">
        <f t="shared" si="12"/>
        <v>0.13368055555555555</v>
      </c>
      <c r="L27" s="90">
        <f>'[1]Z55_staż_ogolem'!L26</f>
        <v>92</v>
      </c>
      <c r="M27" s="78">
        <f t="shared" si="13"/>
        <v>0.05324074074074074</v>
      </c>
      <c r="N27" s="90">
        <f>'[1]Z55_staż_ogolem'!N26</f>
        <v>31</v>
      </c>
      <c r="O27" s="78">
        <f t="shared" si="14"/>
        <v>0.017939814814814815</v>
      </c>
      <c r="P27" s="90">
        <f>'[1]Z55_staż_ogolem'!P26</f>
        <v>317</v>
      </c>
      <c r="Q27" s="80">
        <f t="shared" si="15"/>
        <v>0.18344907407407407</v>
      </c>
    </row>
    <row r="28" spans="1:17" s="11" customFormat="1" ht="16.5" customHeight="1">
      <c r="A28" s="83">
        <v>8</v>
      </c>
      <c r="B28" s="84" t="s">
        <v>42</v>
      </c>
      <c r="C28" s="6">
        <f t="shared" si="8"/>
        <v>12131</v>
      </c>
      <c r="D28" s="90">
        <f>'[1]Z55_staż_ogolem'!D27</f>
        <v>2076</v>
      </c>
      <c r="E28" s="7">
        <f>D28/C28</f>
        <v>0.17113181106256697</v>
      </c>
      <c r="F28" s="90">
        <f>'[1]Z55_staż_ogolem'!F27</f>
        <v>2573</v>
      </c>
      <c r="G28" s="7">
        <f>F28/C28</f>
        <v>0.2121012282581815</v>
      </c>
      <c r="H28" s="90">
        <f>'[1]Z55_staż_ogolem'!H27</f>
        <v>1838</v>
      </c>
      <c r="I28" s="7">
        <f>H28/C28</f>
        <v>0.1515126535322727</v>
      </c>
      <c r="J28" s="90">
        <f>'[1]Z55_staż_ogolem'!J27</f>
        <v>1887</v>
      </c>
      <c r="K28" s="7">
        <f>J28/C28</f>
        <v>0.15555189184733328</v>
      </c>
      <c r="L28" s="90">
        <f>'[1]Z55_staż_ogolem'!L27</f>
        <v>1178</v>
      </c>
      <c r="M28" s="7">
        <f>L28/C28</f>
        <v>0.0971065864314566</v>
      </c>
      <c r="N28" s="90">
        <f>'[1]Z55_staż_ogolem'!N27</f>
        <v>308</v>
      </c>
      <c r="O28" s="7">
        <f>N28/C28</f>
        <v>0.025389497980380843</v>
      </c>
      <c r="P28" s="90">
        <f>'[1]Z55_staż_ogolem'!P27</f>
        <v>2271</v>
      </c>
      <c r="Q28" s="8">
        <f>P28/C28</f>
        <v>0.18720633088780808</v>
      </c>
    </row>
    <row r="29" spans="1:17" s="74" customFormat="1" ht="25.5" customHeight="1">
      <c r="A29" s="254" t="s">
        <v>189</v>
      </c>
      <c r="B29" s="256"/>
      <c r="C29" s="189">
        <f>C30</f>
        <v>26056</v>
      </c>
      <c r="D29" s="189">
        <f>D30</f>
        <v>5741</v>
      </c>
      <c r="E29" s="202">
        <f>D29/C29</f>
        <v>0.22033312864599325</v>
      </c>
      <c r="F29" s="189">
        <f>F30</f>
        <v>4508</v>
      </c>
      <c r="G29" s="202">
        <f>F29/C29</f>
        <v>0.17301197420939515</v>
      </c>
      <c r="H29" s="189">
        <f>H30</f>
        <v>3969</v>
      </c>
      <c r="I29" s="202">
        <f>H29/C29</f>
        <v>0.15232575990175007</v>
      </c>
      <c r="J29" s="189">
        <f>J30</f>
        <v>4575</v>
      </c>
      <c r="K29" s="202">
        <f>J29/C29</f>
        <v>0.17558335891925084</v>
      </c>
      <c r="L29" s="189">
        <f>L30</f>
        <v>3673</v>
      </c>
      <c r="M29" s="202">
        <f>L29/C29</f>
        <v>0.1409656125268652</v>
      </c>
      <c r="N29" s="189">
        <f>N30</f>
        <v>1331</v>
      </c>
      <c r="O29" s="202">
        <f>N29/C29</f>
        <v>0.05108228431071538</v>
      </c>
      <c r="P29" s="189">
        <f>P30</f>
        <v>2259</v>
      </c>
      <c r="Q29" s="197">
        <f>P29/C29</f>
        <v>0.0866978814860301</v>
      </c>
    </row>
    <row r="30" spans="1:17" s="11" customFormat="1" ht="16.5" customHeight="1">
      <c r="A30" s="83">
        <v>1</v>
      </c>
      <c r="B30" s="84" t="s">
        <v>155</v>
      </c>
      <c r="C30" s="6">
        <f>D30+F30+H30+J30+L30+N30+P30</f>
        <v>26056</v>
      </c>
      <c r="D30" s="90">
        <f>'[1]Z55_staż_ogolem'!D29</f>
        <v>5741</v>
      </c>
      <c r="E30" s="7">
        <f>D30/C30</f>
        <v>0.22033312864599325</v>
      </c>
      <c r="F30" s="90">
        <f>'[1]Z55_staż_ogolem'!F29</f>
        <v>4508</v>
      </c>
      <c r="G30" s="7">
        <f>F30/C30</f>
        <v>0.17301197420939515</v>
      </c>
      <c r="H30" s="90">
        <f>'[1]Z55_staż_ogolem'!H29</f>
        <v>3969</v>
      </c>
      <c r="I30" s="7">
        <f>H30/C30</f>
        <v>0.15232575990175007</v>
      </c>
      <c r="J30" s="90">
        <f>'[1]Z55_staż_ogolem'!J29</f>
        <v>4575</v>
      </c>
      <c r="K30" s="7">
        <f>J30/C30</f>
        <v>0.17558335891925084</v>
      </c>
      <c r="L30" s="90">
        <f>'[1]Z55_staż_ogolem'!L29</f>
        <v>3673</v>
      </c>
      <c r="M30" s="7">
        <f>L30/C30</f>
        <v>0.1409656125268652</v>
      </c>
      <c r="N30" s="90">
        <f>'[1]Z55_staż_ogolem'!N29</f>
        <v>1331</v>
      </c>
      <c r="O30" s="7">
        <f>N30/C30</f>
        <v>0.05108228431071538</v>
      </c>
      <c r="P30" s="90">
        <f>'[1]Z55_staż_ogolem'!P29</f>
        <v>2259</v>
      </c>
      <c r="Q30" s="8">
        <f>P30/C30</f>
        <v>0.0866978814860301</v>
      </c>
    </row>
    <row r="31" spans="1:17" s="10" customFormat="1" ht="30" customHeight="1">
      <c r="A31" s="254" t="s">
        <v>185</v>
      </c>
      <c r="B31" s="256"/>
      <c r="C31" s="189">
        <f>SUM(C32:C37)</f>
        <v>20340</v>
      </c>
      <c r="D31" s="189">
        <f>SUM(D32:D37)</f>
        <v>3276</v>
      </c>
      <c r="E31" s="202">
        <f>D31/C31</f>
        <v>0.16106194690265488</v>
      </c>
      <c r="F31" s="189">
        <f>SUM(F32:F37)</f>
        <v>4226</v>
      </c>
      <c r="G31" s="202">
        <f>F31/C31</f>
        <v>0.20776794493608652</v>
      </c>
      <c r="H31" s="189">
        <f>SUM(H32:H37)</f>
        <v>3346</v>
      </c>
      <c r="I31" s="202">
        <f>H31/C31</f>
        <v>0.16450344149459192</v>
      </c>
      <c r="J31" s="189">
        <f>SUM(J32:J37)</f>
        <v>3428</v>
      </c>
      <c r="K31" s="202">
        <f>J31/C31</f>
        <v>0.16853490658800394</v>
      </c>
      <c r="L31" s="189">
        <f>SUM(L32:L37)</f>
        <v>2323</v>
      </c>
      <c r="M31" s="202">
        <f>L31/C31</f>
        <v>0.11420845624385448</v>
      </c>
      <c r="N31" s="189">
        <f>SUM(N32:N37)</f>
        <v>703</v>
      </c>
      <c r="O31" s="202">
        <f>N31/C31</f>
        <v>0.03456243854473943</v>
      </c>
      <c r="P31" s="189">
        <f>SUM(P32:P37)</f>
        <v>3038</v>
      </c>
      <c r="Q31" s="197">
        <f>P31/C31</f>
        <v>0.14936086529006884</v>
      </c>
    </row>
    <row r="32" spans="1:17" s="4" customFormat="1" ht="15" customHeight="1">
      <c r="A32" s="75">
        <v>1</v>
      </c>
      <c r="B32" s="76" t="s">
        <v>93</v>
      </c>
      <c r="C32" s="6">
        <f aca="true" t="shared" si="16" ref="C32:C37">D32+F32+H32+J32+L32+N32+P32</f>
        <v>4240</v>
      </c>
      <c r="D32" s="90">
        <f>'[1]Z55_staż_ogolem'!D31</f>
        <v>700</v>
      </c>
      <c r="E32" s="78">
        <f aca="true" t="shared" si="17" ref="E32:E38">D32/C32</f>
        <v>0.1650943396226415</v>
      </c>
      <c r="F32" s="90">
        <f>'[1]Z55_staż_ogolem'!F31</f>
        <v>1037</v>
      </c>
      <c r="G32" s="78">
        <f aca="true" t="shared" si="18" ref="G32:G38">F32/C32</f>
        <v>0.2445754716981132</v>
      </c>
      <c r="H32" s="90">
        <f>'[1]Z55_staż_ogolem'!H31</f>
        <v>632</v>
      </c>
      <c r="I32" s="78">
        <f aca="true" t="shared" si="19" ref="I32:I38">H32/C32</f>
        <v>0.1490566037735849</v>
      </c>
      <c r="J32" s="90">
        <f>'[1]Z55_staż_ogolem'!J31</f>
        <v>604</v>
      </c>
      <c r="K32" s="78">
        <f aca="true" t="shared" si="20" ref="K32:K38">J32/C32</f>
        <v>0.14245283018867924</v>
      </c>
      <c r="L32" s="90">
        <f>'[1]Z55_staż_ogolem'!L31</f>
        <v>344</v>
      </c>
      <c r="M32" s="78">
        <f aca="true" t="shared" si="21" ref="M32:M38">L32/C32</f>
        <v>0.08113207547169811</v>
      </c>
      <c r="N32" s="90">
        <f>'[1]Z55_staż_ogolem'!N31</f>
        <v>104</v>
      </c>
      <c r="O32" s="78">
        <f aca="true" t="shared" si="22" ref="O32:O38">N32/C32</f>
        <v>0.024528301886792454</v>
      </c>
      <c r="P32" s="90">
        <f>'[1]Z55_staż_ogolem'!P31</f>
        <v>819</v>
      </c>
      <c r="Q32" s="80">
        <f aca="true" t="shared" si="23" ref="Q32:Q38">P32/C32</f>
        <v>0.19316037735849056</v>
      </c>
    </row>
    <row r="33" spans="1:17" s="4" customFormat="1" ht="15" customHeight="1">
      <c r="A33" s="75">
        <v>2</v>
      </c>
      <c r="B33" s="76" t="s">
        <v>82</v>
      </c>
      <c r="C33" s="6">
        <f t="shared" si="16"/>
        <v>2508</v>
      </c>
      <c r="D33" s="90">
        <f>'[1]Z55_staż_ogolem'!D32</f>
        <v>425</v>
      </c>
      <c r="E33" s="78">
        <f t="shared" si="17"/>
        <v>0.16945773524720892</v>
      </c>
      <c r="F33" s="90">
        <f>'[1]Z55_staż_ogolem'!F32</f>
        <v>484</v>
      </c>
      <c r="G33" s="78">
        <f t="shared" si="18"/>
        <v>0.19298245614035087</v>
      </c>
      <c r="H33" s="90">
        <f>'[1]Z55_staż_ogolem'!H32</f>
        <v>408</v>
      </c>
      <c r="I33" s="78">
        <f t="shared" si="19"/>
        <v>0.16267942583732056</v>
      </c>
      <c r="J33" s="90">
        <f>'[1]Z55_staż_ogolem'!J32</f>
        <v>458</v>
      </c>
      <c r="K33" s="78">
        <f t="shared" si="20"/>
        <v>0.18261562998405104</v>
      </c>
      <c r="L33" s="90">
        <f>'[1]Z55_staż_ogolem'!L32</f>
        <v>302</v>
      </c>
      <c r="M33" s="78">
        <f t="shared" si="21"/>
        <v>0.12041467304625199</v>
      </c>
      <c r="N33" s="90">
        <f>'[1]Z55_staż_ogolem'!N32</f>
        <v>102</v>
      </c>
      <c r="O33" s="78">
        <f t="shared" si="22"/>
        <v>0.04066985645933014</v>
      </c>
      <c r="P33" s="90">
        <f>'[1]Z55_staż_ogolem'!P32</f>
        <v>329</v>
      </c>
      <c r="Q33" s="80">
        <f t="shared" si="23"/>
        <v>0.13118022328548645</v>
      </c>
    </row>
    <row r="34" spans="1:17" s="4" customFormat="1" ht="15" customHeight="1">
      <c r="A34" s="75">
        <v>3</v>
      </c>
      <c r="B34" s="76" t="s">
        <v>83</v>
      </c>
      <c r="C34" s="6">
        <f t="shared" si="16"/>
        <v>2614</v>
      </c>
      <c r="D34" s="90">
        <f>'[1]Z55_staż_ogolem'!D33</f>
        <v>419</v>
      </c>
      <c r="E34" s="78">
        <f t="shared" si="17"/>
        <v>0.16029074215761285</v>
      </c>
      <c r="F34" s="90">
        <f>'[1]Z55_staż_ogolem'!F33</f>
        <v>533</v>
      </c>
      <c r="G34" s="78">
        <f t="shared" si="18"/>
        <v>0.20390206579954093</v>
      </c>
      <c r="H34" s="90">
        <f>'[1]Z55_staż_ogolem'!H33</f>
        <v>426</v>
      </c>
      <c r="I34" s="78">
        <f t="shared" si="19"/>
        <v>0.16296863045141546</v>
      </c>
      <c r="J34" s="90">
        <f>'[1]Z55_staż_ogolem'!J33</f>
        <v>498</v>
      </c>
      <c r="K34" s="78">
        <f t="shared" si="20"/>
        <v>0.19051262433052793</v>
      </c>
      <c r="L34" s="90">
        <f>'[1]Z55_staż_ogolem'!L33</f>
        <v>335</v>
      </c>
      <c r="M34" s="78">
        <f t="shared" si="21"/>
        <v>0.12815608263198164</v>
      </c>
      <c r="N34" s="90">
        <f>'[1]Z55_staż_ogolem'!N33</f>
        <v>122</v>
      </c>
      <c r="O34" s="78">
        <f t="shared" si="22"/>
        <v>0.046671767406273906</v>
      </c>
      <c r="P34" s="90">
        <f>'[1]Z55_staż_ogolem'!P33</f>
        <v>281</v>
      </c>
      <c r="Q34" s="80">
        <f t="shared" si="23"/>
        <v>0.10749808722264728</v>
      </c>
    </row>
    <row r="35" spans="1:17" s="4" customFormat="1" ht="15" customHeight="1">
      <c r="A35" s="75">
        <v>4</v>
      </c>
      <c r="B35" s="76" t="s">
        <v>84</v>
      </c>
      <c r="C35" s="6">
        <f t="shared" si="16"/>
        <v>1903</v>
      </c>
      <c r="D35" s="90">
        <f>'[1]Z55_staż_ogolem'!D34</f>
        <v>367</v>
      </c>
      <c r="E35" s="78">
        <f t="shared" si="17"/>
        <v>0.1928533893851813</v>
      </c>
      <c r="F35" s="90">
        <f>'[1]Z55_staż_ogolem'!F34</f>
        <v>406</v>
      </c>
      <c r="G35" s="78">
        <f t="shared" si="18"/>
        <v>0.21334734629532318</v>
      </c>
      <c r="H35" s="90">
        <f>'[1]Z55_staż_ogolem'!H34</f>
        <v>318</v>
      </c>
      <c r="I35" s="78">
        <f t="shared" si="19"/>
        <v>0.16710457172884918</v>
      </c>
      <c r="J35" s="90">
        <f>'[1]Z55_staż_ogolem'!J34</f>
        <v>297</v>
      </c>
      <c r="K35" s="78">
        <f t="shared" si="20"/>
        <v>0.15606936416184972</v>
      </c>
      <c r="L35" s="90">
        <f>'[1]Z55_staż_ogolem'!L34</f>
        <v>197</v>
      </c>
      <c r="M35" s="78">
        <f t="shared" si="21"/>
        <v>0.10352075669994745</v>
      </c>
      <c r="N35" s="90">
        <f>'[1]Z55_staż_ogolem'!N34</f>
        <v>51</v>
      </c>
      <c r="O35" s="78">
        <f t="shared" si="22"/>
        <v>0.026799789805570153</v>
      </c>
      <c r="P35" s="90">
        <f>'[1]Z55_staż_ogolem'!P34</f>
        <v>267</v>
      </c>
      <c r="Q35" s="80">
        <f t="shared" si="23"/>
        <v>0.14030478192327903</v>
      </c>
    </row>
    <row r="36" spans="1:17" s="4" customFormat="1" ht="15" customHeight="1">
      <c r="A36" s="75">
        <v>5</v>
      </c>
      <c r="B36" s="76" t="s">
        <v>85</v>
      </c>
      <c r="C36" s="6">
        <f t="shared" si="16"/>
        <v>2399</v>
      </c>
      <c r="D36" s="90">
        <f>'[1]Z55_staż_ogolem'!D35</f>
        <v>403</v>
      </c>
      <c r="E36" s="78">
        <f t="shared" si="17"/>
        <v>0.16798666110879534</v>
      </c>
      <c r="F36" s="90">
        <f>'[1]Z55_staż_ogolem'!F35</f>
        <v>473</v>
      </c>
      <c r="G36" s="78">
        <f t="shared" si="18"/>
        <v>0.19716548561900793</v>
      </c>
      <c r="H36" s="90">
        <f>'[1]Z55_staż_ogolem'!H35</f>
        <v>389</v>
      </c>
      <c r="I36" s="78">
        <f t="shared" si="19"/>
        <v>0.16215089620675283</v>
      </c>
      <c r="J36" s="90">
        <f>'[1]Z55_staż_ogolem'!J35</f>
        <v>459</v>
      </c>
      <c r="K36" s="78">
        <f t="shared" si="20"/>
        <v>0.1913297207169654</v>
      </c>
      <c r="L36" s="90">
        <f>'[1]Z55_staż_ogolem'!L35</f>
        <v>308</v>
      </c>
      <c r="M36" s="78">
        <f t="shared" si="21"/>
        <v>0.12838682784493538</v>
      </c>
      <c r="N36" s="90">
        <f>'[1]Z55_staż_ogolem'!N35</f>
        <v>126</v>
      </c>
      <c r="O36" s="78">
        <f t="shared" si="22"/>
        <v>0.05252188411838266</v>
      </c>
      <c r="P36" s="90">
        <f>'[1]Z55_staż_ogolem'!P35</f>
        <v>241</v>
      </c>
      <c r="Q36" s="80">
        <f t="shared" si="23"/>
        <v>0.10045852438516048</v>
      </c>
    </row>
    <row r="37" spans="1:17" s="4" customFormat="1" ht="15" customHeight="1">
      <c r="A37" s="75">
        <v>6</v>
      </c>
      <c r="B37" s="76" t="s">
        <v>90</v>
      </c>
      <c r="C37" s="6">
        <f t="shared" si="16"/>
        <v>6676</v>
      </c>
      <c r="D37" s="90">
        <f>'[1]Z55_staż_ogolem'!D36</f>
        <v>962</v>
      </c>
      <c r="E37" s="78">
        <f t="shared" si="17"/>
        <v>0.14409826243259438</v>
      </c>
      <c r="F37" s="90">
        <f>'[1]Z55_staż_ogolem'!F36</f>
        <v>1293</v>
      </c>
      <c r="G37" s="78">
        <f t="shared" si="18"/>
        <v>0.19367884961054524</v>
      </c>
      <c r="H37" s="90">
        <f>'[1]Z55_staż_ogolem'!H36</f>
        <v>1173</v>
      </c>
      <c r="I37" s="78">
        <f t="shared" si="19"/>
        <v>0.17570401437986818</v>
      </c>
      <c r="J37" s="90">
        <f>'[1]Z55_staż_ogolem'!J36</f>
        <v>1112</v>
      </c>
      <c r="K37" s="78">
        <f t="shared" si="20"/>
        <v>0.1665668064709407</v>
      </c>
      <c r="L37" s="90">
        <f>'[1]Z55_staż_ogolem'!L36</f>
        <v>837</v>
      </c>
      <c r="M37" s="78">
        <f t="shared" si="21"/>
        <v>0.12537447573397245</v>
      </c>
      <c r="N37" s="90">
        <f>'[1]Z55_staż_ogolem'!N36</f>
        <v>198</v>
      </c>
      <c r="O37" s="78">
        <f t="shared" si="22"/>
        <v>0.029658478130617137</v>
      </c>
      <c r="P37" s="90">
        <f>'[1]Z55_staż_ogolem'!P36</f>
        <v>1101</v>
      </c>
      <c r="Q37" s="80">
        <f t="shared" si="23"/>
        <v>0.16491911324146194</v>
      </c>
    </row>
    <row r="38" spans="1:17" s="10" customFormat="1" ht="30" customHeight="1">
      <c r="A38" s="254" t="s">
        <v>186</v>
      </c>
      <c r="B38" s="256"/>
      <c r="C38" s="189">
        <f>SUM(C39:C45)</f>
        <v>15704</v>
      </c>
      <c r="D38" s="189">
        <f>SUM(D39:D45)</f>
        <v>2291</v>
      </c>
      <c r="E38" s="202">
        <f t="shared" si="17"/>
        <v>0.14588639836984207</v>
      </c>
      <c r="F38" s="189">
        <f>SUM(F39:F45)</f>
        <v>3026</v>
      </c>
      <c r="G38" s="202">
        <f t="shared" si="18"/>
        <v>0.19268976057055529</v>
      </c>
      <c r="H38" s="189">
        <f>SUM(H39:H45)</f>
        <v>2502</v>
      </c>
      <c r="I38" s="202">
        <f t="shared" si="19"/>
        <v>0.15932246561385635</v>
      </c>
      <c r="J38" s="189">
        <f>SUM(J39:J45)</f>
        <v>2817</v>
      </c>
      <c r="K38" s="202">
        <f t="shared" si="20"/>
        <v>0.179381049414162</v>
      </c>
      <c r="L38" s="189">
        <f>SUM(L39:L45)</f>
        <v>1811</v>
      </c>
      <c r="M38" s="202">
        <f t="shared" si="21"/>
        <v>0.1153209373408049</v>
      </c>
      <c r="N38" s="189">
        <f>SUM(N39:N45)</f>
        <v>740</v>
      </c>
      <c r="O38" s="202">
        <f t="shared" si="22"/>
        <v>0.04712175241976566</v>
      </c>
      <c r="P38" s="189">
        <f>SUM(P39:P45)</f>
        <v>2517</v>
      </c>
      <c r="Q38" s="197">
        <f t="shared" si="23"/>
        <v>0.16027763627101377</v>
      </c>
    </row>
    <row r="39" spans="1:17" s="4" customFormat="1" ht="15" customHeight="1">
      <c r="A39" s="75">
        <v>1</v>
      </c>
      <c r="B39" s="76" t="s">
        <v>80</v>
      </c>
      <c r="C39" s="6">
        <f aca="true" t="shared" si="24" ref="C39:C45">D39+F39+H39+J39+L39+N39+P39</f>
        <v>1145</v>
      </c>
      <c r="D39" s="90">
        <f>'[1]Z55_staż_ogolem'!D38</f>
        <v>218</v>
      </c>
      <c r="E39" s="78">
        <f aca="true" t="shared" si="25" ref="E39:E46">D39/C39</f>
        <v>0.1903930131004367</v>
      </c>
      <c r="F39" s="90">
        <f>'[1]Z55_staż_ogolem'!F38</f>
        <v>239</v>
      </c>
      <c r="G39" s="78">
        <f aca="true" t="shared" si="26" ref="G39:G46">F39/C39</f>
        <v>0.20873362445414848</v>
      </c>
      <c r="H39" s="90">
        <f>'[1]Z55_staż_ogolem'!H38</f>
        <v>167</v>
      </c>
      <c r="I39" s="78">
        <f aca="true" t="shared" si="27" ref="I39:I46">H39/C39</f>
        <v>0.14585152838427948</v>
      </c>
      <c r="J39" s="90">
        <f>'[1]Z55_staż_ogolem'!J38</f>
        <v>199</v>
      </c>
      <c r="K39" s="78">
        <f aca="true" t="shared" si="28" ref="K39:K46">J39/C39</f>
        <v>0.1737991266375546</v>
      </c>
      <c r="L39" s="90">
        <f>'[1]Z55_staż_ogolem'!L38</f>
        <v>138</v>
      </c>
      <c r="M39" s="78">
        <f aca="true" t="shared" si="29" ref="M39:M46">L39/C39</f>
        <v>0.1205240174672489</v>
      </c>
      <c r="N39" s="90">
        <f>'[1]Z55_staż_ogolem'!N38</f>
        <v>57</v>
      </c>
      <c r="O39" s="78">
        <f aca="true" t="shared" si="30" ref="O39:O46">N39/C39</f>
        <v>0.04978165938864629</v>
      </c>
      <c r="P39" s="90">
        <f>'[1]Z55_staż_ogolem'!P38</f>
        <v>127</v>
      </c>
      <c r="Q39" s="80">
        <f aca="true" t="shared" si="31" ref="Q39:Q46">P39/C39</f>
        <v>0.11091703056768559</v>
      </c>
    </row>
    <row r="40" spans="1:17" s="4" customFormat="1" ht="15" customHeight="1">
      <c r="A40" s="75">
        <v>2</v>
      </c>
      <c r="B40" s="76" t="s">
        <v>81</v>
      </c>
      <c r="C40" s="6">
        <f t="shared" si="24"/>
        <v>1091</v>
      </c>
      <c r="D40" s="90">
        <f>'[1]Z55_staż_ogolem'!D39</f>
        <v>186</v>
      </c>
      <c r="E40" s="78">
        <f t="shared" si="25"/>
        <v>0.17048579285059579</v>
      </c>
      <c r="F40" s="90">
        <f>'[1]Z55_staż_ogolem'!F39</f>
        <v>202</v>
      </c>
      <c r="G40" s="78">
        <f t="shared" si="26"/>
        <v>0.1851512373968836</v>
      </c>
      <c r="H40" s="90">
        <f>'[1]Z55_staż_ogolem'!H39</f>
        <v>180</v>
      </c>
      <c r="I40" s="78">
        <f t="shared" si="27"/>
        <v>0.16498625114573787</v>
      </c>
      <c r="J40" s="90">
        <f>'[1]Z55_staż_ogolem'!J39</f>
        <v>166</v>
      </c>
      <c r="K40" s="78">
        <f t="shared" si="28"/>
        <v>0.152153987167736</v>
      </c>
      <c r="L40" s="90">
        <f>'[1]Z55_staż_ogolem'!L39</f>
        <v>92</v>
      </c>
      <c r="M40" s="78">
        <f t="shared" si="29"/>
        <v>0.0843263061411549</v>
      </c>
      <c r="N40" s="90">
        <f>'[1]Z55_staż_ogolem'!N39</f>
        <v>56</v>
      </c>
      <c r="O40" s="78">
        <f t="shared" si="30"/>
        <v>0.051329055912007336</v>
      </c>
      <c r="P40" s="90">
        <f>'[1]Z55_staż_ogolem'!P39</f>
        <v>209</v>
      </c>
      <c r="Q40" s="80">
        <f t="shared" si="31"/>
        <v>0.1915673693858845</v>
      </c>
    </row>
    <row r="41" spans="1:17" s="4" customFormat="1" ht="15" customHeight="1">
      <c r="A41" s="75">
        <v>3</v>
      </c>
      <c r="B41" s="76" t="s">
        <v>86</v>
      </c>
      <c r="C41" s="6">
        <f t="shared" si="24"/>
        <v>3841</v>
      </c>
      <c r="D41" s="90">
        <f>'[1]Z55_staż_ogolem'!D40</f>
        <v>368</v>
      </c>
      <c r="E41" s="78">
        <f t="shared" si="25"/>
        <v>0.09580838323353294</v>
      </c>
      <c r="F41" s="90">
        <f>'[1]Z55_staż_ogolem'!F40</f>
        <v>714</v>
      </c>
      <c r="G41" s="78">
        <f t="shared" si="26"/>
        <v>0.1858890913824525</v>
      </c>
      <c r="H41" s="90">
        <f>'[1]Z55_staż_ogolem'!H40</f>
        <v>637</v>
      </c>
      <c r="I41" s="78">
        <f t="shared" si="27"/>
        <v>0.16584222858630565</v>
      </c>
      <c r="J41" s="90">
        <f>'[1]Z55_staż_ogolem'!J40</f>
        <v>752</v>
      </c>
      <c r="K41" s="78">
        <f t="shared" si="28"/>
        <v>0.19578234834678468</v>
      </c>
      <c r="L41" s="90">
        <f>'[1]Z55_staż_ogolem'!L40</f>
        <v>468</v>
      </c>
      <c r="M41" s="78">
        <f t="shared" si="29"/>
        <v>0.12184326998177558</v>
      </c>
      <c r="N41" s="90">
        <f>'[1]Z55_staż_ogolem'!N40</f>
        <v>192</v>
      </c>
      <c r="O41" s="78">
        <f t="shared" si="30"/>
        <v>0.04998698255662588</v>
      </c>
      <c r="P41" s="90">
        <f>'[1]Z55_staż_ogolem'!P40</f>
        <v>710</v>
      </c>
      <c r="Q41" s="80">
        <f t="shared" si="31"/>
        <v>0.18484769591252279</v>
      </c>
    </row>
    <row r="42" spans="1:17" s="4" customFormat="1" ht="15" customHeight="1">
      <c r="A42" s="75">
        <v>4</v>
      </c>
      <c r="B42" s="76" t="s">
        <v>87</v>
      </c>
      <c r="C42" s="6">
        <f t="shared" si="24"/>
        <v>2897</v>
      </c>
      <c r="D42" s="90">
        <f>'[1]Z55_staż_ogolem'!D41</f>
        <v>380</v>
      </c>
      <c r="E42" s="78">
        <f t="shared" si="25"/>
        <v>0.13117017604418363</v>
      </c>
      <c r="F42" s="90">
        <f>'[1]Z55_staż_ogolem'!F41</f>
        <v>503</v>
      </c>
      <c r="G42" s="78">
        <f t="shared" si="26"/>
        <v>0.17362789092164307</v>
      </c>
      <c r="H42" s="90">
        <f>'[1]Z55_staż_ogolem'!H41</f>
        <v>489</v>
      </c>
      <c r="I42" s="78">
        <f t="shared" si="27"/>
        <v>0.16879530548843633</v>
      </c>
      <c r="J42" s="90">
        <f>'[1]Z55_staż_ogolem'!J41</f>
        <v>526</v>
      </c>
      <c r="K42" s="78">
        <f t="shared" si="28"/>
        <v>0.1815671384190542</v>
      </c>
      <c r="L42" s="90">
        <f>'[1]Z55_staż_ogolem'!L41</f>
        <v>376</v>
      </c>
      <c r="M42" s="78">
        <f t="shared" si="29"/>
        <v>0.1297894373489817</v>
      </c>
      <c r="N42" s="90">
        <f>'[1]Z55_staż_ogolem'!N41</f>
        <v>157</v>
      </c>
      <c r="O42" s="78">
        <f t="shared" si="30"/>
        <v>0.05419399378667587</v>
      </c>
      <c r="P42" s="90">
        <f>'[1]Z55_staż_ogolem'!P41</f>
        <v>466</v>
      </c>
      <c r="Q42" s="80">
        <f t="shared" si="31"/>
        <v>0.1608560579910252</v>
      </c>
    </row>
    <row r="43" spans="1:17" s="4" customFormat="1" ht="15" customHeight="1">
      <c r="A43" s="75">
        <v>5</v>
      </c>
      <c r="B43" s="55" t="s">
        <v>88</v>
      </c>
      <c r="C43" s="6">
        <f t="shared" si="24"/>
        <v>2384</v>
      </c>
      <c r="D43" s="90">
        <f>'[1]Z55_staż_ogolem'!D42</f>
        <v>326</v>
      </c>
      <c r="E43" s="78">
        <f t="shared" si="25"/>
        <v>0.13674496644295303</v>
      </c>
      <c r="F43" s="90">
        <f>'[1]Z55_staż_ogolem'!F42</f>
        <v>509</v>
      </c>
      <c r="G43" s="78">
        <f t="shared" si="26"/>
        <v>0.21350671140939598</v>
      </c>
      <c r="H43" s="90">
        <f>'[1]Z55_staż_ogolem'!H42</f>
        <v>349</v>
      </c>
      <c r="I43" s="78">
        <f t="shared" si="27"/>
        <v>0.14639261744966442</v>
      </c>
      <c r="J43" s="90">
        <f>'[1]Z55_staż_ogolem'!J42</f>
        <v>363</v>
      </c>
      <c r="K43" s="78">
        <f t="shared" si="28"/>
        <v>0.15226510067114093</v>
      </c>
      <c r="L43" s="90">
        <f>'[1]Z55_staż_ogolem'!L42</f>
        <v>235</v>
      </c>
      <c r="M43" s="78">
        <f t="shared" si="29"/>
        <v>0.09857382550335571</v>
      </c>
      <c r="N43" s="90">
        <f>'[1]Z55_staż_ogolem'!N42</f>
        <v>62</v>
      </c>
      <c r="O43" s="78">
        <f t="shared" si="30"/>
        <v>0.026006711409395974</v>
      </c>
      <c r="P43" s="90">
        <f>'[1]Z55_staż_ogolem'!P42</f>
        <v>540</v>
      </c>
      <c r="Q43" s="80">
        <f t="shared" si="31"/>
        <v>0.22651006711409397</v>
      </c>
    </row>
    <row r="44" spans="1:17" s="4" customFormat="1" ht="15" customHeight="1">
      <c r="A44" s="75">
        <v>6</v>
      </c>
      <c r="B44" s="76" t="s">
        <v>89</v>
      </c>
      <c r="C44" s="6">
        <f t="shared" si="24"/>
        <v>1401</v>
      </c>
      <c r="D44" s="90">
        <f>'[1]Z55_staż_ogolem'!D43</f>
        <v>198</v>
      </c>
      <c r="E44" s="78">
        <f t="shared" si="25"/>
        <v>0.14132762312633834</v>
      </c>
      <c r="F44" s="90">
        <f>'[1]Z55_staż_ogolem'!F43</f>
        <v>217</v>
      </c>
      <c r="G44" s="78">
        <f t="shared" si="26"/>
        <v>0.15488936473947182</v>
      </c>
      <c r="H44" s="90">
        <f>'[1]Z55_staż_ogolem'!H43</f>
        <v>206</v>
      </c>
      <c r="I44" s="78">
        <f t="shared" si="27"/>
        <v>0.1470378301213419</v>
      </c>
      <c r="J44" s="90">
        <f>'[1]Z55_staż_ogolem'!J43</f>
        <v>271</v>
      </c>
      <c r="K44" s="78">
        <f t="shared" si="28"/>
        <v>0.1934332619557459</v>
      </c>
      <c r="L44" s="90">
        <f>'[1]Z55_staż_ogolem'!L43</f>
        <v>234</v>
      </c>
      <c r="M44" s="78">
        <f t="shared" si="29"/>
        <v>0.1670235546038544</v>
      </c>
      <c r="N44" s="90">
        <f>'[1]Z55_staż_ogolem'!N43</f>
        <v>113</v>
      </c>
      <c r="O44" s="78">
        <f t="shared" si="30"/>
        <v>0.08065667380442541</v>
      </c>
      <c r="P44" s="90">
        <f>'[1]Z55_staż_ogolem'!P43</f>
        <v>162</v>
      </c>
      <c r="Q44" s="80">
        <f t="shared" si="31"/>
        <v>0.11563169164882227</v>
      </c>
    </row>
    <row r="45" spans="1:17" s="4" customFormat="1" ht="15" customHeight="1">
      <c r="A45" s="75">
        <v>7</v>
      </c>
      <c r="B45" s="76" t="s">
        <v>91</v>
      </c>
      <c r="C45" s="6">
        <f t="shared" si="24"/>
        <v>2945</v>
      </c>
      <c r="D45" s="90">
        <f>'[1]Z55_staż_ogolem'!D44</f>
        <v>615</v>
      </c>
      <c r="E45" s="78">
        <f t="shared" si="25"/>
        <v>0.20882852292020374</v>
      </c>
      <c r="F45" s="90">
        <f>'[1]Z55_staż_ogolem'!F44</f>
        <v>642</v>
      </c>
      <c r="G45" s="78">
        <f t="shared" si="26"/>
        <v>0.21799660441426147</v>
      </c>
      <c r="H45" s="90">
        <f>'[1]Z55_staż_ogolem'!H44</f>
        <v>474</v>
      </c>
      <c r="I45" s="78">
        <f t="shared" si="27"/>
        <v>0.16095076400679117</v>
      </c>
      <c r="J45" s="90">
        <f>'[1]Z55_staż_ogolem'!J44</f>
        <v>540</v>
      </c>
      <c r="K45" s="78">
        <f t="shared" si="28"/>
        <v>0.1833616298811545</v>
      </c>
      <c r="L45" s="90">
        <f>'[1]Z55_staż_ogolem'!L44</f>
        <v>268</v>
      </c>
      <c r="M45" s="78">
        <f t="shared" si="29"/>
        <v>0.09100169779286928</v>
      </c>
      <c r="N45" s="90">
        <f>'[1]Z55_staż_ogolem'!N44</f>
        <v>103</v>
      </c>
      <c r="O45" s="78">
        <f t="shared" si="30"/>
        <v>0.03497453310696095</v>
      </c>
      <c r="P45" s="90">
        <f>'[1]Z55_staż_ogolem'!P44</f>
        <v>303</v>
      </c>
      <c r="Q45" s="80">
        <f t="shared" si="31"/>
        <v>0.10288624787775891</v>
      </c>
    </row>
    <row r="46" spans="1:17" s="10" customFormat="1" ht="30" customHeight="1">
      <c r="A46" s="254" t="s">
        <v>187</v>
      </c>
      <c r="B46" s="256"/>
      <c r="C46" s="189">
        <f>SUM(C47:C50)</f>
        <v>15450</v>
      </c>
      <c r="D46" s="189">
        <f>SUM(D47:D50)</f>
        <v>3258</v>
      </c>
      <c r="E46" s="202">
        <f t="shared" si="25"/>
        <v>0.210873786407767</v>
      </c>
      <c r="F46" s="189">
        <f>SUM(F47:F50)</f>
        <v>3618</v>
      </c>
      <c r="G46" s="202">
        <f t="shared" si="26"/>
        <v>0.2341747572815534</v>
      </c>
      <c r="H46" s="189">
        <f>SUM(H47:H50)</f>
        <v>2516</v>
      </c>
      <c r="I46" s="202">
        <f t="shared" si="27"/>
        <v>0.16284789644012945</v>
      </c>
      <c r="J46" s="189">
        <f>SUM(J47:J50)</f>
        <v>2227</v>
      </c>
      <c r="K46" s="202">
        <f t="shared" si="28"/>
        <v>0.14414239482200647</v>
      </c>
      <c r="L46" s="189">
        <f>SUM(L47:L50)</f>
        <v>1148</v>
      </c>
      <c r="M46" s="202">
        <f t="shared" si="29"/>
        <v>0.0743042071197411</v>
      </c>
      <c r="N46" s="189">
        <f>SUM(N47:N50)</f>
        <v>386</v>
      </c>
      <c r="O46" s="202">
        <f t="shared" si="30"/>
        <v>0.024983818770226537</v>
      </c>
      <c r="P46" s="189">
        <f>SUM(P47:P50)</f>
        <v>2297</v>
      </c>
      <c r="Q46" s="197">
        <f t="shared" si="31"/>
        <v>0.14867313915857605</v>
      </c>
    </row>
    <row r="47" spans="1:17" s="4" customFormat="1" ht="15" customHeight="1">
      <c r="A47" s="75">
        <v>1</v>
      </c>
      <c r="B47" s="76" t="s">
        <v>63</v>
      </c>
      <c r="C47" s="6">
        <f>D47+F47+H47+J47+L47+N47+P47</f>
        <v>2875</v>
      </c>
      <c r="D47" s="90">
        <f>'[1]Z55_staż_ogolem'!D46</f>
        <v>575</v>
      </c>
      <c r="E47" s="78">
        <f aca="true" t="shared" si="32" ref="E47:E56">D47/C47</f>
        <v>0.2</v>
      </c>
      <c r="F47" s="90">
        <f>'[1]Z55_staż_ogolem'!F46</f>
        <v>662</v>
      </c>
      <c r="G47" s="78">
        <f aca="true" t="shared" si="33" ref="G47:G56">F47/C47</f>
        <v>0.23026086956521738</v>
      </c>
      <c r="H47" s="90">
        <f>'[1]Z55_staż_ogolem'!H46</f>
        <v>464</v>
      </c>
      <c r="I47" s="78">
        <f aca="true" t="shared" si="34" ref="I47:I56">H47/C47</f>
        <v>0.1613913043478261</v>
      </c>
      <c r="J47" s="90">
        <f>'[1]Z55_staż_ogolem'!J46</f>
        <v>426</v>
      </c>
      <c r="K47" s="78">
        <f aca="true" t="shared" si="35" ref="K47:K56">J47/C47</f>
        <v>0.14817391304347827</v>
      </c>
      <c r="L47" s="90">
        <f>'[1]Z55_staż_ogolem'!L46</f>
        <v>229</v>
      </c>
      <c r="M47" s="78">
        <f aca="true" t="shared" si="36" ref="M47:M56">L47/C47</f>
        <v>0.07965217391304348</v>
      </c>
      <c r="N47" s="90">
        <f>'[1]Z55_staż_ogolem'!N46</f>
        <v>82</v>
      </c>
      <c r="O47" s="78">
        <f aca="true" t="shared" si="37" ref="O47:O56">N47/C47</f>
        <v>0.028521739130434782</v>
      </c>
      <c r="P47" s="90">
        <f>'[1]Z55_staż_ogolem'!P46</f>
        <v>437</v>
      </c>
      <c r="Q47" s="80">
        <f aca="true" t="shared" si="38" ref="Q47:Q56">P47/C47</f>
        <v>0.152</v>
      </c>
    </row>
    <row r="48" spans="1:17" s="4" customFormat="1" ht="15" customHeight="1">
      <c r="A48" s="75">
        <v>2</v>
      </c>
      <c r="B48" s="76" t="s">
        <v>66</v>
      </c>
      <c r="C48" s="6">
        <f>D48+F48+H48+J48+L48+N48+P48</f>
        <v>4817</v>
      </c>
      <c r="D48" s="90">
        <f>'[1]Z55_staż_ogolem'!D47</f>
        <v>1030</v>
      </c>
      <c r="E48" s="78">
        <f t="shared" si="32"/>
        <v>0.21382603280049822</v>
      </c>
      <c r="F48" s="90">
        <f>'[1]Z55_staż_ogolem'!F47</f>
        <v>1198</v>
      </c>
      <c r="G48" s="78">
        <f t="shared" si="33"/>
        <v>0.2487025119368902</v>
      </c>
      <c r="H48" s="90">
        <f>'[1]Z55_staż_ogolem'!H47</f>
        <v>758</v>
      </c>
      <c r="I48" s="78">
        <f t="shared" si="34"/>
        <v>0.1573593522939589</v>
      </c>
      <c r="J48" s="90">
        <f>'[1]Z55_staż_ogolem'!J47</f>
        <v>689</v>
      </c>
      <c r="K48" s="78">
        <f t="shared" si="35"/>
        <v>0.14303508407722648</v>
      </c>
      <c r="L48" s="90">
        <f>'[1]Z55_staż_ogolem'!L47</f>
        <v>302</v>
      </c>
      <c r="M48" s="78">
        <f t="shared" si="36"/>
        <v>0.06269462320946648</v>
      </c>
      <c r="N48" s="90">
        <f>'[1]Z55_staż_ogolem'!N47</f>
        <v>90</v>
      </c>
      <c r="O48" s="78">
        <f t="shared" si="37"/>
        <v>0.0186838281087814</v>
      </c>
      <c r="P48" s="90">
        <f>'[1]Z55_staż_ogolem'!P47</f>
        <v>750</v>
      </c>
      <c r="Q48" s="80">
        <f t="shared" si="38"/>
        <v>0.15569856757317832</v>
      </c>
    </row>
    <row r="49" spans="1:17" s="4" customFormat="1" ht="15" customHeight="1">
      <c r="A49" s="75">
        <v>3</v>
      </c>
      <c r="B49" s="76" t="s">
        <v>68</v>
      </c>
      <c r="C49" s="6">
        <f>D49+F49+H49+J49+L49+N49+P49</f>
        <v>3252</v>
      </c>
      <c r="D49" s="90">
        <f>'[1]Z55_staż_ogolem'!D48</f>
        <v>693</v>
      </c>
      <c r="E49" s="78">
        <f t="shared" si="32"/>
        <v>0.21309963099630996</v>
      </c>
      <c r="F49" s="90">
        <f>'[1]Z55_staż_ogolem'!F48</f>
        <v>798</v>
      </c>
      <c r="G49" s="78">
        <f t="shared" si="33"/>
        <v>0.24538745387453875</v>
      </c>
      <c r="H49" s="90">
        <f>'[1]Z55_staż_ogolem'!H48</f>
        <v>503</v>
      </c>
      <c r="I49" s="78">
        <f t="shared" si="34"/>
        <v>0.1546740467404674</v>
      </c>
      <c r="J49" s="90">
        <f>'[1]Z55_staż_ogolem'!J48</f>
        <v>419</v>
      </c>
      <c r="K49" s="78">
        <f t="shared" si="35"/>
        <v>0.12884378843788438</v>
      </c>
      <c r="L49" s="90">
        <f>'[1]Z55_staż_ogolem'!L48</f>
        <v>177</v>
      </c>
      <c r="M49" s="78">
        <f t="shared" si="36"/>
        <v>0.0544280442804428</v>
      </c>
      <c r="N49" s="90">
        <f>'[1]Z55_staż_ogolem'!N48</f>
        <v>46</v>
      </c>
      <c r="O49" s="78">
        <f t="shared" si="37"/>
        <v>0.014145141451414513</v>
      </c>
      <c r="P49" s="90">
        <f>'[1]Z55_staż_ogolem'!P48</f>
        <v>616</v>
      </c>
      <c r="Q49" s="80">
        <f t="shared" si="38"/>
        <v>0.18942189421894218</v>
      </c>
    </row>
    <row r="50" spans="1:17" s="11" customFormat="1" ht="15" customHeight="1">
      <c r="A50" s="83">
        <v>4</v>
      </c>
      <c r="B50" s="84" t="s">
        <v>65</v>
      </c>
      <c r="C50" s="6">
        <f>D50+F50+H50+J50+L50+N50+P50</f>
        <v>4506</v>
      </c>
      <c r="D50" s="90">
        <f>'[1]Z55_staż_ogolem'!D49</f>
        <v>960</v>
      </c>
      <c r="E50" s="7">
        <f t="shared" si="32"/>
        <v>0.21304926764314247</v>
      </c>
      <c r="F50" s="90">
        <f>'[1]Z55_staż_ogolem'!F49</f>
        <v>960</v>
      </c>
      <c r="G50" s="7">
        <f t="shared" si="33"/>
        <v>0.21304926764314247</v>
      </c>
      <c r="H50" s="90">
        <f>'[1]Z55_staż_ogolem'!H49</f>
        <v>791</v>
      </c>
      <c r="I50" s="7">
        <f t="shared" si="34"/>
        <v>0.17554371948513095</v>
      </c>
      <c r="J50" s="90">
        <f>'[1]Z55_staż_ogolem'!J49</f>
        <v>693</v>
      </c>
      <c r="K50" s="7">
        <f t="shared" si="35"/>
        <v>0.15379494007989347</v>
      </c>
      <c r="L50" s="90">
        <f>'[1]Z55_staż_ogolem'!L49</f>
        <v>440</v>
      </c>
      <c r="M50" s="7">
        <f t="shared" si="36"/>
        <v>0.09764758100310697</v>
      </c>
      <c r="N50" s="90">
        <f>'[1]Z55_staż_ogolem'!N49</f>
        <v>168</v>
      </c>
      <c r="O50" s="7">
        <f t="shared" si="37"/>
        <v>0.037283621837549935</v>
      </c>
      <c r="P50" s="90">
        <f>'[1]Z55_staż_ogolem'!P49</f>
        <v>494</v>
      </c>
      <c r="Q50" s="8">
        <f t="shared" si="38"/>
        <v>0.10963160230803373</v>
      </c>
    </row>
    <row r="51" spans="1:17" s="10" customFormat="1" ht="30" customHeight="1">
      <c r="A51" s="254" t="s">
        <v>188</v>
      </c>
      <c r="B51" s="256"/>
      <c r="C51" s="189">
        <f>SUM(C52:C56)</f>
        <v>8297</v>
      </c>
      <c r="D51" s="189">
        <f>SUM(D52:D56)</f>
        <v>1678</v>
      </c>
      <c r="E51" s="202">
        <f t="shared" si="32"/>
        <v>0.2022417741352296</v>
      </c>
      <c r="F51" s="189">
        <f>SUM(F52:F56)</f>
        <v>1968</v>
      </c>
      <c r="G51" s="202">
        <f t="shared" si="33"/>
        <v>0.23719416656622877</v>
      </c>
      <c r="H51" s="189">
        <f>SUM(H52:H56)</f>
        <v>1215</v>
      </c>
      <c r="I51" s="202">
        <f t="shared" si="34"/>
        <v>0.14643847173677232</v>
      </c>
      <c r="J51" s="189">
        <f>SUM(J52:J56)</f>
        <v>1236</v>
      </c>
      <c r="K51" s="202">
        <f t="shared" si="35"/>
        <v>0.14896950705074125</v>
      </c>
      <c r="L51" s="189">
        <f>SUM(L52:L56)</f>
        <v>686</v>
      </c>
      <c r="M51" s="202">
        <f t="shared" si="36"/>
        <v>0.08268048692298421</v>
      </c>
      <c r="N51" s="189">
        <f>SUM(N52:N56)</f>
        <v>226</v>
      </c>
      <c r="O51" s="202">
        <f t="shared" si="37"/>
        <v>0.027238760997951066</v>
      </c>
      <c r="P51" s="189">
        <f>SUM(P52:P56)</f>
        <v>1288</v>
      </c>
      <c r="Q51" s="197">
        <f t="shared" si="38"/>
        <v>0.1552368325900928</v>
      </c>
    </row>
    <row r="52" spans="1:17" s="4" customFormat="1" ht="16.5" customHeight="1">
      <c r="A52" s="75">
        <v>1</v>
      </c>
      <c r="B52" s="76" t="s">
        <v>13</v>
      </c>
      <c r="C52" s="6">
        <f>D52+F52+H52+J52+L52+N52+P52</f>
        <v>992</v>
      </c>
      <c r="D52" s="90">
        <f>'[1]Z55_staż_ogolem'!D51</f>
        <v>252</v>
      </c>
      <c r="E52" s="78">
        <f t="shared" si="32"/>
        <v>0.2540322580645161</v>
      </c>
      <c r="F52" s="90">
        <f>'[1]Z55_staż_ogolem'!F51</f>
        <v>254</v>
      </c>
      <c r="G52" s="78">
        <f t="shared" si="33"/>
        <v>0.2560483870967742</v>
      </c>
      <c r="H52" s="90">
        <f>'[1]Z55_staż_ogolem'!H51</f>
        <v>117</v>
      </c>
      <c r="I52" s="78">
        <f t="shared" si="34"/>
        <v>0.11794354838709678</v>
      </c>
      <c r="J52" s="90">
        <f>'[1]Z55_staż_ogolem'!J51</f>
        <v>122</v>
      </c>
      <c r="K52" s="78">
        <f t="shared" si="35"/>
        <v>0.12298387096774194</v>
      </c>
      <c r="L52" s="90">
        <f>'[1]Z55_staż_ogolem'!L51</f>
        <v>59</v>
      </c>
      <c r="M52" s="78">
        <f t="shared" si="36"/>
        <v>0.059475806451612906</v>
      </c>
      <c r="N52" s="90">
        <f>'[1]Z55_staż_ogolem'!N51</f>
        <v>16</v>
      </c>
      <c r="O52" s="78">
        <f t="shared" si="37"/>
        <v>0.016129032258064516</v>
      </c>
      <c r="P52" s="90">
        <f>'[1]Z55_staż_ogolem'!P51</f>
        <v>172</v>
      </c>
      <c r="Q52" s="80">
        <f t="shared" si="38"/>
        <v>0.17338709677419356</v>
      </c>
    </row>
    <row r="53" spans="1:17" s="4" customFormat="1" ht="16.5" customHeight="1">
      <c r="A53" s="75">
        <v>2</v>
      </c>
      <c r="B53" s="76" t="s">
        <v>126</v>
      </c>
      <c r="C53" s="6">
        <f>D53+F53+H53+J53+L53+N53+P53</f>
        <v>1955</v>
      </c>
      <c r="D53" s="90">
        <f>'[1]Z55_staż_ogolem'!D52</f>
        <v>410</v>
      </c>
      <c r="E53" s="78">
        <f t="shared" si="32"/>
        <v>0.20971867007672634</v>
      </c>
      <c r="F53" s="90">
        <f>'[1]Z55_staż_ogolem'!F52</f>
        <v>436</v>
      </c>
      <c r="G53" s="78">
        <f t="shared" si="33"/>
        <v>0.22301790281329922</v>
      </c>
      <c r="H53" s="90">
        <f>'[1]Z55_staż_ogolem'!H52</f>
        <v>283</v>
      </c>
      <c r="I53" s="78">
        <f t="shared" si="34"/>
        <v>0.14475703324808184</v>
      </c>
      <c r="J53" s="90">
        <f>'[1]Z55_staż_ogolem'!J52</f>
        <v>264</v>
      </c>
      <c r="K53" s="78">
        <f t="shared" si="35"/>
        <v>0.1350383631713555</v>
      </c>
      <c r="L53" s="90">
        <f>'[1]Z55_staż_ogolem'!L52</f>
        <v>161</v>
      </c>
      <c r="M53" s="78">
        <f t="shared" si="36"/>
        <v>0.08235294117647059</v>
      </c>
      <c r="N53" s="90">
        <f>'[1]Z55_staż_ogolem'!N52</f>
        <v>53</v>
      </c>
      <c r="O53" s="78">
        <f t="shared" si="37"/>
        <v>0.02710997442455243</v>
      </c>
      <c r="P53" s="90">
        <f>'[1]Z55_staż_ogolem'!P52</f>
        <v>348</v>
      </c>
      <c r="Q53" s="80">
        <f t="shared" si="38"/>
        <v>0.17800511508951405</v>
      </c>
    </row>
    <row r="54" spans="1:17" s="4" customFormat="1" ht="16.5" customHeight="1">
      <c r="A54" s="75">
        <v>3</v>
      </c>
      <c r="B54" s="76" t="s">
        <v>77</v>
      </c>
      <c r="C54" s="6">
        <f>D54+F54+H54+J54+L54+N54+P54</f>
        <v>1543</v>
      </c>
      <c r="D54" s="90">
        <f>'[1]Z55_staż_ogolem'!D53</f>
        <v>291</v>
      </c>
      <c r="E54" s="78">
        <f t="shared" si="32"/>
        <v>0.18859364873622814</v>
      </c>
      <c r="F54" s="90">
        <f>'[1]Z55_staż_ogolem'!F53</f>
        <v>372</v>
      </c>
      <c r="G54" s="78">
        <f t="shared" si="33"/>
        <v>0.24108878807517822</v>
      </c>
      <c r="H54" s="90">
        <f>'[1]Z55_staż_ogolem'!H53</f>
        <v>229</v>
      </c>
      <c r="I54" s="78">
        <f t="shared" si="34"/>
        <v>0.14841218405703174</v>
      </c>
      <c r="J54" s="90">
        <f>'[1]Z55_staż_ogolem'!J53</f>
        <v>209</v>
      </c>
      <c r="K54" s="78">
        <f t="shared" si="35"/>
        <v>0.13545042125729098</v>
      </c>
      <c r="L54" s="90">
        <f>'[1]Z55_staż_ogolem'!L53</f>
        <v>114</v>
      </c>
      <c r="M54" s="78">
        <f t="shared" si="36"/>
        <v>0.07388204795852236</v>
      </c>
      <c r="N54" s="90">
        <f>'[1]Z55_staż_ogolem'!N53</f>
        <v>36</v>
      </c>
      <c r="O54" s="78">
        <f t="shared" si="37"/>
        <v>0.023331173039533377</v>
      </c>
      <c r="P54" s="90">
        <f>'[1]Z55_staż_ogolem'!P53</f>
        <v>292</v>
      </c>
      <c r="Q54" s="80">
        <f t="shared" si="38"/>
        <v>0.18924173687621518</v>
      </c>
    </row>
    <row r="55" spans="1:17" s="4" customFormat="1" ht="15" customHeight="1">
      <c r="A55" s="75">
        <v>4</v>
      </c>
      <c r="B55" s="76" t="s">
        <v>78</v>
      </c>
      <c r="C55" s="6">
        <f>D55+F55+H55+J55+L55+N55+P55</f>
        <v>1824</v>
      </c>
      <c r="D55" s="90">
        <f>'[1]Z55_staż_ogolem'!D54</f>
        <v>314</v>
      </c>
      <c r="E55" s="78">
        <f t="shared" si="32"/>
        <v>0.17214912280701755</v>
      </c>
      <c r="F55" s="90">
        <f>'[1]Z55_staż_ogolem'!F54</f>
        <v>451</v>
      </c>
      <c r="G55" s="78">
        <f t="shared" si="33"/>
        <v>0.24725877192982457</v>
      </c>
      <c r="H55" s="90">
        <f>'[1]Z55_staż_ogolem'!H54</f>
        <v>307</v>
      </c>
      <c r="I55" s="78">
        <f t="shared" si="34"/>
        <v>0.16831140350877194</v>
      </c>
      <c r="J55" s="90">
        <f>'[1]Z55_staż_ogolem'!J54</f>
        <v>331</v>
      </c>
      <c r="K55" s="78">
        <f t="shared" si="35"/>
        <v>0.18146929824561403</v>
      </c>
      <c r="L55" s="90">
        <f>'[1]Z55_staż_ogolem'!L54</f>
        <v>138</v>
      </c>
      <c r="M55" s="78">
        <f t="shared" si="36"/>
        <v>0.0756578947368421</v>
      </c>
      <c r="N55" s="90">
        <f>'[1]Z55_staż_ogolem'!N54</f>
        <v>48</v>
      </c>
      <c r="O55" s="78">
        <f t="shared" si="37"/>
        <v>0.02631578947368421</v>
      </c>
      <c r="P55" s="90">
        <f>'[1]Z55_staż_ogolem'!P54</f>
        <v>235</v>
      </c>
      <c r="Q55" s="80">
        <f t="shared" si="38"/>
        <v>0.1288377192982456</v>
      </c>
    </row>
    <row r="56" spans="1:17" s="11" customFormat="1" ht="16.5" customHeight="1" thickBot="1">
      <c r="A56" s="160">
        <v>5</v>
      </c>
      <c r="B56" s="149" t="s">
        <v>20</v>
      </c>
      <c r="C56" s="91">
        <f>D56+F56+H56+J56+L56+N56+P56</f>
        <v>1983</v>
      </c>
      <c r="D56" s="90">
        <f>'[1]Z55_staż_ogolem'!D55</f>
        <v>411</v>
      </c>
      <c r="E56" s="150">
        <f t="shared" si="32"/>
        <v>0.20726172465960666</v>
      </c>
      <c r="F56" s="90">
        <f>'[1]Z55_staż_ogolem'!F55</f>
        <v>455</v>
      </c>
      <c r="G56" s="150">
        <f t="shared" si="33"/>
        <v>0.22945032778618255</v>
      </c>
      <c r="H56" s="90">
        <f>'[1]Z55_staż_ogolem'!H55</f>
        <v>279</v>
      </c>
      <c r="I56" s="150">
        <f t="shared" si="34"/>
        <v>0.14069591527987896</v>
      </c>
      <c r="J56" s="90">
        <f>'[1]Z55_staż_ogolem'!J55</f>
        <v>310</v>
      </c>
      <c r="K56" s="150">
        <f t="shared" si="35"/>
        <v>0.15632879475542108</v>
      </c>
      <c r="L56" s="90">
        <f>'[1]Z55_staż_ogolem'!L55</f>
        <v>214</v>
      </c>
      <c r="M56" s="150">
        <f t="shared" si="36"/>
        <v>0.10791729702471003</v>
      </c>
      <c r="N56" s="90">
        <f>'[1]Z55_staż_ogolem'!N55</f>
        <v>73</v>
      </c>
      <c r="O56" s="150">
        <f t="shared" si="37"/>
        <v>0.03681290973272819</v>
      </c>
      <c r="P56" s="90">
        <f>'[1]Z55_staż_ogolem'!P55</f>
        <v>241</v>
      </c>
      <c r="Q56" s="61">
        <f t="shared" si="38"/>
        <v>0.12153303076147251</v>
      </c>
    </row>
    <row r="57" ht="13.5" thickTop="1"/>
  </sheetData>
  <sheetProtection/>
  <mergeCells count="16">
    <mergeCell ref="A5:B5"/>
    <mergeCell ref="A31:B31"/>
    <mergeCell ref="A38:B38"/>
    <mergeCell ref="A46:B46"/>
    <mergeCell ref="A51:B51"/>
    <mergeCell ref="A6:B6"/>
    <mergeCell ref="A7:B7"/>
    <mergeCell ref="A13:B13"/>
    <mergeCell ref="A20:B20"/>
    <mergeCell ref="A29:B29"/>
    <mergeCell ref="A1:Q1"/>
    <mergeCell ref="A2:Q2"/>
    <mergeCell ref="A3:A4"/>
    <mergeCell ref="B3:B4"/>
    <mergeCell ref="C3:C4"/>
    <mergeCell ref="D3:Q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zoomScaleSheetLayoutView="40" zoomScalePageLayoutView="0" workbookViewId="0" topLeftCell="A1">
      <selection activeCell="N5" sqref="N5"/>
    </sheetView>
  </sheetViews>
  <sheetFormatPr defaultColWidth="7.875" defaultRowHeight="12.75"/>
  <cols>
    <col min="1" max="1" width="3.00390625" style="24" customWidth="1"/>
    <col min="2" max="2" width="20.25390625" style="24" customWidth="1"/>
    <col min="3" max="3" width="12.75390625" style="24" customWidth="1"/>
    <col min="4" max="5" width="8.125" style="24" customWidth="1"/>
    <col min="6" max="7" width="7.875" style="24" customWidth="1"/>
    <col min="8" max="8" width="8.125" style="24" customWidth="1"/>
    <col min="9" max="9" width="7.875" style="24" customWidth="1"/>
    <col min="10" max="10" width="8.00390625" style="24" customWidth="1"/>
    <col min="11" max="11" width="7.875" style="24" customWidth="1"/>
    <col min="12" max="12" width="8.00390625" style="24" customWidth="1"/>
    <col min="13" max="13" width="7.875" style="24" customWidth="1"/>
    <col min="14" max="14" width="9.375" style="24" customWidth="1"/>
    <col min="15" max="15" width="8.375" style="24" customWidth="1"/>
    <col min="16" max="16384" width="7.875" style="24" customWidth="1"/>
  </cols>
  <sheetData>
    <row r="1" spans="1:15" ht="15.75">
      <c r="A1" s="246" t="s">
        <v>119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69" customFormat="1" ht="25.5" customHeight="1" thickBot="1">
      <c r="A2" s="285" t="s">
        <v>249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1:15" s="9" customFormat="1" ht="15" customHeight="1" thickTop="1">
      <c r="A3" s="291" t="s">
        <v>125</v>
      </c>
      <c r="B3" s="293" t="s">
        <v>2</v>
      </c>
      <c r="C3" s="309" t="s">
        <v>147</v>
      </c>
      <c r="D3" s="296" t="s">
        <v>148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s="9" customFormat="1" ht="66.75" customHeight="1">
      <c r="A4" s="292"/>
      <c r="B4" s="274"/>
      <c r="C4" s="274"/>
      <c r="D4" s="156" t="s">
        <v>149</v>
      </c>
      <c r="E4" s="70" t="s">
        <v>133</v>
      </c>
      <c r="F4" s="71" t="s">
        <v>150</v>
      </c>
      <c r="G4" s="70" t="s">
        <v>133</v>
      </c>
      <c r="H4" s="156" t="s">
        <v>151</v>
      </c>
      <c r="I4" s="70" t="s">
        <v>133</v>
      </c>
      <c r="J4" s="156" t="s">
        <v>152</v>
      </c>
      <c r="K4" s="70" t="s">
        <v>133</v>
      </c>
      <c r="L4" s="156" t="s">
        <v>153</v>
      </c>
      <c r="M4" s="70" t="s">
        <v>133</v>
      </c>
      <c r="N4" s="156" t="s">
        <v>154</v>
      </c>
      <c r="O4" s="72" t="s">
        <v>133</v>
      </c>
    </row>
    <row r="5" spans="1:15" s="9" customFormat="1" ht="22.5" customHeight="1">
      <c r="A5" s="261" t="s">
        <v>216</v>
      </c>
      <c r="B5" s="262"/>
      <c r="C5" s="164">
        <f>D5+F5+H5+J5+L5+N5</f>
        <v>1081746</v>
      </c>
      <c r="D5" s="179">
        <v>109800</v>
      </c>
      <c r="E5" s="176">
        <f>D5/C5</f>
        <v>0.10150257084380251</v>
      </c>
      <c r="F5" s="179">
        <v>213421</v>
      </c>
      <c r="G5" s="176">
        <f>F5/C5</f>
        <v>0.19729307989121292</v>
      </c>
      <c r="H5" s="179">
        <v>159787</v>
      </c>
      <c r="I5" s="176">
        <f>H5/C5</f>
        <v>0.14771212465772926</v>
      </c>
      <c r="J5" s="179">
        <v>160334</v>
      </c>
      <c r="K5" s="176">
        <f>J5/C5</f>
        <v>0.14821778864909138</v>
      </c>
      <c r="L5" s="179">
        <v>166989</v>
      </c>
      <c r="M5" s="176">
        <f>L5/C5</f>
        <v>0.15436987980542569</v>
      </c>
      <c r="N5" s="179">
        <v>271415</v>
      </c>
      <c r="O5" s="177">
        <f>N5/C5</f>
        <v>0.25090455615273827</v>
      </c>
    </row>
    <row r="6" spans="1:15" s="73" customFormat="1" ht="28.5" customHeight="1">
      <c r="A6" s="263" t="s">
        <v>116</v>
      </c>
      <c r="B6" s="264"/>
      <c r="C6" s="193">
        <f>C7+C13+C20+C29+C31+C38+C46+C51</f>
        <v>154068</v>
      </c>
      <c r="D6" s="193">
        <f>D7+D13+D20+D29+D31+D38+D46+D51</f>
        <v>12810</v>
      </c>
      <c r="E6" s="204">
        <f aca="true" t="shared" si="0" ref="E6:E20">D6/C6</f>
        <v>0.08314510475893762</v>
      </c>
      <c r="F6" s="193">
        <f>F7+F13+F20+F29+F31+F38+F46+F51</f>
        <v>26269</v>
      </c>
      <c r="G6" s="204">
        <f>F6/C6</f>
        <v>0.17050263520004155</v>
      </c>
      <c r="H6" s="193">
        <f>H7+H13+H20+H29+H31+H38+H46+H51</f>
        <v>22510</v>
      </c>
      <c r="I6" s="204">
        <f aca="true" t="shared" si="1" ref="I6:I20">H6/C6</f>
        <v>0.1461043175740582</v>
      </c>
      <c r="J6" s="193">
        <f>J7+J13+J20+J29+J31+J38+J46+J51</f>
        <v>24210</v>
      </c>
      <c r="K6" s="204">
        <f aca="true" t="shared" si="2" ref="K6:K20">J6/C6</f>
        <v>0.15713840641794533</v>
      </c>
      <c r="L6" s="193">
        <f>L7+L13+L20+L29+L31+L38+L46+L51</f>
        <v>24941</v>
      </c>
      <c r="M6" s="204">
        <f aca="true" t="shared" si="3" ref="M6:M20">L6/C6</f>
        <v>0.16188306462081678</v>
      </c>
      <c r="N6" s="193">
        <f>N7+N13+N20+N29+N31+N38+N46+N51</f>
        <v>43328</v>
      </c>
      <c r="O6" s="195">
        <f aca="true" t="shared" si="4" ref="O6:O20">N6/C6</f>
        <v>0.2812264714282005</v>
      </c>
    </row>
    <row r="7" spans="1:15" s="74" customFormat="1" ht="27" customHeight="1">
      <c r="A7" s="254" t="s">
        <v>182</v>
      </c>
      <c r="B7" s="255"/>
      <c r="C7" s="189">
        <f>SUM(C8:C12)</f>
        <v>14633</v>
      </c>
      <c r="D7" s="189">
        <f>SUM(D8:D12)</f>
        <v>1246</v>
      </c>
      <c r="E7" s="202">
        <f t="shared" si="0"/>
        <v>0.08515000341693432</v>
      </c>
      <c r="F7" s="189">
        <f>SUM(F8:F12)</f>
        <v>2517</v>
      </c>
      <c r="G7" s="202">
        <f aca="true" t="shared" si="5" ref="G7:G20">F7/C7</f>
        <v>0.17200847399712976</v>
      </c>
      <c r="H7" s="189">
        <f>SUM(H8:H12)</f>
        <v>2223</v>
      </c>
      <c r="I7" s="202">
        <f t="shared" si="1"/>
        <v>0.15191690015717899</v>
      </c>
      <c r="J7" s="189">
        <f>SUM(J8:J12)</f>
        <v>2476</v>
      </c>
      <c r="K7" s="202">
        <f t="shared" si="2"/>
        <v>0.16920658784938153</v>
      </c>
      <c r="L7" s="189">
        <f>SUM(L8:L12)</f>
        <v>2224</v>
      </c>
      <c r="M7" s="202">
        <f t="shared" si="3"/>
        <v>0.15198523884370943</v>
      </c>
      <c r="N7" s="189">
        <f>SUM(N8:N12)</f>
        <v>3947</v>
      </c>
      <c r="O7" s="197">
        <f t="shared" si="4"/>
        <v>0.26973279573566594</v>
      </c>
    </row>
    <row r="8" spans="1:15" s="81" customFormat="1" ht="15" customHeight="1">
      <c r="A8" s="75">
        <v>1</v>
      </c>
      <c r="B8" s="76" t="s">
        <v>62</v>
      </c>
      <c r="C8" s="68">
        <f>D8+F8+H8+J8+L8+N8</f>
        <v>3681</v>
      </c>
      <c r="D8" s="77">
        <f>'[1]Z56_czas_ogolem'!D7</f>
        <v>344</v>
      </c>
      <c r="E8" s="78">
        <f t="shared" si="0"/>
        <v>0.093452866069003</v>
      </c>
      <c r="F8" s="77">
        <f>'[1]Z56_czas_ogolem'!F7</f>
        <v>702</v>
      </c>
      <c r="G8" s="79">
        <f t="shared" si="5"/>
        <v>0.19070904645476772</v>
      </c>
      <c r="H8" s="77">
        <f>'[1]Z56_czas_ogolem'!H7</f>
        <v>628</v>
      </c>
      <c r="I8" s="79">
        <f t="shared" si="1"/>
        <v>0.17060581363759847</v>
      </c>
      <c r="J8" s="77">
        <f>'[1]Z56_czas_ogolem'!J7</f>
        <v>647</v>
      </c>
      <c r="K8" s="78">
        <f t="shared" si="2"/>
        <v>0.17576745449606085</v>
      </c>
      <c r="L8" s="77">
        <f>'[1]Z56_czas_ogolem'!L7</f>
        <v>496</v>
      </c>
      <c r="M8" s="78">
        <f t="shared" si="3"/>
        <v>0.13474599293670197</v>
      </c>
      <c r="N8" s="77">
        <f>'[1]Z56_czas_ogolem'!N7</f>
        <v>864</v>
      </c>
      <c r="O8" s="80">
        <f t="shared" si="4"/>
        <v>0.23471882640586797</v>
      </c>
    </row>
    <row r="9" spans="1:15" s="81" customFormat="1" ht="15" customHeight="1">
      <c r="A9" s="75">
        <v>2</v>
      </c>
      <c r="B9" s="76" t="s">
        <v>64</v>
      </c>
      <c r="C9" s="68">
        <f>D9+F9+H9+J9+L9+N9</f>
        <v>2088</v>
      </c>
      <c r="D9" s="77">
        <f>'[1]Z56_czas_ogolem'!D8</f>
        <v>261</v>
      </c>
      <c r="E9" s="78">
        <f t="shared" si="0"/>
        <v>0.125</v>
      </c>
      <c r="F9" s="77">
        <f>'[1]Z56_czas_ogolem'!F8</f>
        <v>427</v>
      </c>
      <c r="G9" s="79">
        <f t="shared" si="5"/>
        <v>0.20450191570881227</v>
      </c>
      <c r="H9" s="77">
        <f>'[1]Z56_czas_ogolem'!H8</f>
        <v>326</v>
      </c>
      <c r="I9" s="79">
        <f t="shared" si="1"/>
        <v>0.15613026819923373</v>
      </c>
      <c r="J9" s="77">
        <f>'[1]Z56_czas_ogolem'!J8</f>
        <v>269</v>
      </c>
      <c r="K9" s="78">
        <f t="shared" si="2"/>
        <v>0.12883141762452108</v>
      </c>
      <c r="L9" s="77">
        <f>'[1]Z56_czas_ogolem'!L8</f>
        <v>281</v>
      </c>
      <c r="M9" s="78">
        <f t="shared" si="3"/>
        <v>0.13457854406130268</v>
      </c>
      <c r="N9" s="77">
        <f>'[1]Z56_czas_ogolem'!N8</f>
        <v>524</v>
      </c>
      <c r="O9" s="80">
        <f t="shared" si="4"/>
        <v>0.2509578544061303</v>
      </c>
    </row>
    <row r="10" spans="1:15" s="81" customFormat="1" ht="15" customHeight="1">
      <c r="A10" s="75">
        <v>3</v>
      </c>
      <c r="B10" s="76" t="s">
        <v>67</v>
      </c>
      <c r="C10" s="68">
        <f>D10+F10+H10+J10+L10+N10</f>
        <v>3619</v>
      </c>
      <c r="D10" s="77">
        <f>'[1]Z56_czas_ogolem'!D9</f>
        <v>277</v>
      </c>
      <c r="E10" s="78">
        <f t="shared" si="0"/>
        <v>0.07654048079579995</v>
      </c>
      <c r="F10" s="77">
        <f>'[1]Z56_czas_ogolem'!F9</f>
        <v>562</v>
      </c>
      <c r="G10" s="79">
        <f t="shared" si="5"/>
        <v>0.15529151699364466</v>
      </c>
      <c r="H10" s="77">
        <f>'[1]Z56_czas_ogolem'!H9</f>
        <v>517</v>
      </c>
      <c r="I10" s="79">
        <f t="shared" si="1"/>
        <v>0.14285714285714285</v>
      </c>
      <c r="J10" s="77">
        <f>'[1]Z56_czas_ogolem'!J9</f>
        <v>672</v>
      </c>
      <c r="K10" s="78">
        <f t="shared" si="2"/>
        <v>0.18568665377176016</v>
      </c>
      <c r="L10" s="77">
        <f>'[1]Z56_czas_ogolem'!L9</f>
        <v>575</v>
      </c>
      <c r="M10" s="78">
        <f t="shared" si="3"/>
        <v>0.1588836695219674</v>
      </c>
      <c r="N10" s="77">
        <f>'[1]Z56_czas_ogolem'!N9</f>
        <v>1016</v>
      </c>
      <c r="O10" s="80">
        <f t="shared" si="4"/>
        <v>0.280740536059685</v>
      </c>
    </row>
    <row r="11" spans="1:15" s="81" customFormat="1" ht="15" customHeight="1">
      <c r="A11" s="75">
        <v>4</v>
      </c>
      <c r="B11" s="76" t="s">
        <v>75</v>
      </c>
      <c r="C11" s="68">
        <f>D11+F11+H11+J11+L11+N11</f>
        <v>2708</v>
      </c>
      <c r="D11" s="77">
        <f>'[1]Z56_czas_ogolem'!D10</f>
        <v>184</v>
      </c>
      <c r="E11" s="78">
        <f t="shared" si="0"/>
        <v>0.06794682422451995</v>
      </c>
      <c r="F11" s="77">
        <f>'[1]Z56_czas_ogolem'!F10</f>
        <v>436</v>
      </c>
      <c r="G11" s="79">
        <f t="shared" si="5"/>
        <v>0.16100443131462333</v>
      </c>
      <c r="H11" s="77">
        <f>'[1]Z56_czas_ogolem'!H10</f>
        <v>399</v>
      </c>
      <c r="I11" s="79">
        <f t="shared" si="1"/>
        <v>0.14734121122599705</v>
      </c>
      <c r="J11" s="77">
        <f>'[1]Z56_czas_ogolem'!J10</f>
        <v>454</v>
      </c>
      <c r="K11" s="78">
        <f t="shared" si="2"/>
        <v>0.16765140324963074</v>
      </c>
      <c r="L11" s="77">
        <f>'[1]Z56_czas_ogolem'!L10</f>
        <v>491</v>
      </c>
      <c r="M11" s="78">
        <f t="shared" si="3"/>
        <v>0.181314623338257</v>
      </c>
      <c r="N11" s="77">
        <f>'[1]Z56_czas_ogolem'!N10</f>
        <v>744</v>
      </c>
      <c r="O11" s="80">
        <f t="shared" si="4"/>
        <v>0.27474150664697194</v>
      </c>
    </row>
    <row r="12" spans="1:15" s="81" customFormat="1" ht="15" customHeight="1">
      <c r="A12" s="75">
        <v>5</v>
      </c>
      <c r="B12" s="76" t="s">
        <v>117</v>
      </c>
      <c r="C12" s="68">
        <f>D12+F12+H12+J12+L12+N12</f>
        <v>2537</v>
      </c>
      <c r="D12" s="77">
        <f>'[1]Z56_czas_ogolem'!D11</f>
        <v>180</v>
      </c>
      <c r="E12" s="78">
        <f t="shared" si="0"/>
        <v>0.07094994087504927</v>
      </c>
      <c r="F12" s="77">
        <f>'[1]Z56_czas_ogolem'!F11</f>
        <v>390</v>
      </c>
      <c r="G12" s="79">
        <f t="shared" si="5"/>
        <v>0.15372487189594009</v>
      </c>
      <c r="H12" s="77">
        <f>'[1]Z56_czas_ogolem'!H11</f>
        <v>353</v>
      </c>
      <c r="I12" s="79">
        <f t="shared" si="1"/>
        <v>0.1391407173827355</v>
      </c>
      <c r="J12" s="77">
        <f>'[1]Z56_czas_ogolem'!J11</f>
        <v>434</v>
      </c>
      <c r="K12" s="78">
        <f t="shared" si="2"/>
        <v>0.17106819077650767</v>
      </c>
      <c r="L12" s="77">
        <f>'[1]Z56_czas_ogolem'!L11</f>
        <v>381</v>
      </c>
      <c r="M12" s="78">
        <f t="shared" si="3"/>
        <v>0.15017737485218763</v>
      </c>
      <c r="N12" s="77">
        <f>'[1]Z56_czas_ogolem'!N11</f>
        <v>799</v>
      </c>
      <c r="O12" s="80">
        <f t="shared" si="4"/>
        <v>0.3149389042175798</v>
      </c>
    </row>
    <row r="13" spans="1:15" s="74" customFormat="1" ht="24.75" customHeight="1">
      <c r="A13" s="254" t="s">
        <v>183</v>
      </c>
      <c r="B13" s="256"/>
      <c r="C13" s="189">
        <f>SUM(C14:C19)</f>
        <v>16460</v>
      </c>
      <c r="D13" s="189">
        <f>SUM(D14:D19)</f>
        <v>1113</v>
      </c>
      <c r="E13" s="202">
        <f t="shared" si="0"/>
        <v>0.06761846901579587</v>
      </c>
      <c r="F13" s="189">
        <f>SUM(F14:F19)</f>
        <v>2809</v>
      </c>
      <c r="G13" s="202">
        <f t="shared" si="5"/>
        <v>0.1706561360874848</v>
      </c>
      <c r="H13" s="189">
        <f>SUM(H14:H19)</f>
        <v>2317</v>
      </c>
      <c r="I13" s="202">
        <f t="shared" si="1"/>
        <v>0.14076549210206563</v>
      </c>
      <c r="J13" s="189">
        <f>SUM(J14:J19)</f>
        <v>2481</v>
      </c>
      <c r="K13" s="202">
        <f t="shared" si="2"/>
        <v>0.15072904009720534</v>
      </c>
      <c r="L13" s="189">
        <f>SUM(L14:L19)</f>
        <v>2708</v>
      </c>
      <c r="M13" s="202">
        <f t="shared" si="3"/>
        <v>0.16452004860267314</v>
      </c>
      <c r="N13" s="189">
        <f>SUM(N14:N19)</f>
        <v>5032</v>
      </c>
      <c r="O13" s="197">
        <f t="shared" si="4"/>
        <v>0.3057108140947752</v>
      </c>
    </row>
    <row r="14" spans="1:15" s="81" customFormat="1" ht="15" customHeight="1">
      <c r="A14" s="75">
        <v>1</v>
      </c>
      <c r="B14" s="76" t="s">
        <v>70</v>
      </c>
      <c r="C14" s="68">
        <f aca="true" t="shared" si="6" ref="C14:C19">D14+F14+H14+J14+L14+N14</f>
        <v>3463</v>
      </c>
      <c r="D14" s="77">
        <f>'[1]Z56_czas_ogolem'!D13</f>
        <v>153</v>
      </c>
      <c r="E14" s="78">
        <f t="shared" si="0"/>
        <v>0.04418134565405717</v>
      </c>
      <c r="F14" s="77">
        <f>'[1]Z56_czas_ogolem'!F13</f>
        <v>565</v>
      </c>
      <c r="G14" s="79">
        <f t="shared" si="5"/>
        <v>0.16315333525844644</v>
      </c>
      <c r="H14" s="77">
        <f>'[1]Z56_czas_ogolem'!H13</f>
        <v>378</v>
      </c>
      <c r="I14" s="79">
        <f t="shared" si="1"/>
        <v>0.10915391279237656</v>
      </c>
      <c r="J14" s="77">
        <f>'[1]Z56_czas_ogolem'!J13</f>
        <v>534</v>
      </c>
      <c r="K14" s="78">
        <f t="shared" si="2"/>
        <v>0.1542015593416113</v>
      </c>
      <c r="L14" s="77">
        <f>'[1]Z56_czas_ogolem'!L13</f>
        <v>609</v>
      </c>
      <c r="M14" s="78">
        <f t="shared" si="3"/>
        <v>0.1758590817210511</v>
      </c>
      <c r="N14" s="77">
        <f>'[1]Z56_czas_ogolem'!N13</f>
        <v>1224</v>
      </c>
      <c r="O14" s="80">
        <f t="shared" si="4"/>
        <v>0.3534507652324574</v>
      </c>
    </row>
    <row r="15" spans="1:15" s="82" customFormat="1" ht="15" customHeight="1">
      <c r="A15" s="75">
        <v>2</v>
      </c>
      <c r="B15" s="76" t="s">
        <v>72</v>
      </c>
      <c r="C15" s="68">
        <f t="shared" si="6"/>
        <v>3842</v>
      </c>
      <c r="D15" s="77">
        <f>'[1]Z56_czas_ogolem'!D14</f>
        <v>220</v>
      </c>
      <c r="E15" s="78">
        <f t="shared" si="0"/>
        <v>0.05726184279021343</v>
      </c>
      <c r="F15" s="77">
        <f>'[1]Z56_czas_ogolem'!F14</f>
        <v>584</v>
      </c>
      <c r="G15" s="79">
        <f t="shared" si="5"/>
        <v>0.15200416449765747</v>
      </c>
      <c r="H15" s="77">
        <f>'[1]Z56_czas_ogolem'!H14</f>
        <v>569</v>
      </c>
      <c r="I15" s="79">
        <f t="shared" si="1"/>
        <v>0.1480999479437793</v>
      </c>
      <c r="J15" s="77">
        <f>'[1]Z56_czas_ogolem'!J14</f>
        <v>623</v>
      </c>
      <c r="K15" s="78">
        <f t="shared" si="2"/>
        <v>0.16215512753774075</v>
      </c>
      <c r="L15" s="77">
        <f>'[1]Z56_czas_ogolem'!L14</f>
        <v>629</v>
      </c>
      <c r="M15" s="78">
        <f t="shared" si="3"/>
        <v>0.16371681415929204</v>
      </c>
      <c r="N15" s="77">
        <f>'[1]Z56_czas_ogolem'!N14</f>
        <v>1217</v>
      </c>
      <c r="O15" s="80">
        <f t="shared" si="4"/>
        <v>0.316762103071317</v>
      </c>
    </row>
    <row r="16" spans="1:15" s="81" customFormat="1" ht="15" customHeight="1">
      <c r="A16" s="75">
        <v>3</v>
      </c>
      <c r="B16" s="76" t="s">
        <v>73</v>
      </c>
      <c r="C16" s="68">
        <f t="shared" si="6"/>
        <v>2836</v>
      </c>
      <c r="D16" s="77">
        <f>'[1]Z56_czas_ogolem'!D15</f>
        <v>214</v>
      </c>
      <c r="E16" s="78">
        <f t="shared" si="0"/>
        <v>0.07545839210155147</v>
      </c>
      <c r="F16" s="77">
        <f>'[1]Z56_czas_ogolem'!F15</f>
        <v>520</v>
      </c>
      <c r="G16" s="79">
        <f t="shared" si="5"/>
        <v>0.18335684062059238</v>
      </c>
      <c r="H16" s="77">
        <f>'[1]Z56_czas_ogolem'!H15</f>
        <v>426</v>
      </c>
      <c r="I16" s="79">
        <f t="shared" si="1"/>
        <v>0.15021156558533144</v>
      </c>
      <c r="J16" s="77">
        <f>'[1]Z56_czas_ogolem'!J15</f>
        <v>424</v>
      </c>
      <c r="K16" s="78">
        <f t="shared" si="2"/>
        <v>0.14950634696755993</v>
      </c>
      <c r="L16" s="77">
        <f>'[1]Z56_czas_ogolem'!L15</f>
        <v>448</v>
      </c>
      <c r="M16" s="78">
        <f t="shared" si="3"/>
        <v>0.15796897038081806</v>
      </c>
      <c r="N16" s="77">
        <f>'[1]Z56_czas_ogolem'!N15</f>
        <v>804</v>
      </c>
      <c r="O16" s="80">
        <f t="shared" si="4"/>
        <v>0.2834978843441467</v>
      </c>
    </row>
    <row r="17" spans="1:15" s="81" customFormat="1" ht="15" customHeight="1">
      <c r="A17" s="75">
        <v>4</v>
      </c>
      <c r="B17" s="76" t="s">
        <v>74</v>
      </c>
      <c r="C17" s="68">
        <f t="shared" si="6"/>
        <v>2067</v>
      </c>
      <c r="D17" s="77">
        <f>'[1]Z56_czas_ogolem'!D16</f>
        <v>212</v>
      </c>
      <c r="E17" s="78">
        <f t="shared" si="0"/>
        <v>0.10256410256410256</v>
      </c>
      <c r="F17" s="77">
        <f>'[1]Z56_czas_ogolem'!F16</f>
        <v>349</v>
      </c>
      <c r="G17" s="79">
        <f t="shared" si="5"/>
        <v>0.16884373488147073</v>
      </c>
      <c r="H17" s="77">
        <f>'[1]Z56_czas_ogolem'!H16</f>
        <v>289</v>
      </c>
      <c r="I17" s="79">
        <f t="shared" si="1"/>
        <v>0.1398161586840832</v>
      </c>
      <c r="J17" s="77">
        <f>'[1]Z56_czas_ogolem'!J16</f>
        <v>275</v>
      </c>
      <c r="K17" s="78">
        <f t="shared" si="2"/>
        <v>0.13304305757135945</v>
      </c>
      <c r="L17" s="77">
        <f>'[1]Z56_czas_ogolem'!L16</f>
        <v>306</v>
      </c>
      <c r="M17" s="78">
        <f t="shared" si="3"/>
        <v>0.14804063860667635</v>
      </c>
      <c r="N17" s="77">
        <f>'[1]Z56_czas_ogolem'!N16</f>
        <v>636</v>
      </c>
      <c r="O17" s="80">
        <f t="shared" si="4"/>
        <v>0.3076923076923077</v>
      </c>
    </row>
    <row r="18" spans="1:15" s="81" customFormat="1" ht="15" customHeight="1">
      <c r="A18" s="75">
        <v>5</v>
      </c>
      <c r="B18" s="76" t="s">
        <v>79</v>
      </c>
      <c r="C18" s="68">
        <f t="shared" si="6"/>
        <v>1617</v>
      </c>
      <c r="D18" s="77">
        <f>'[1]Z56_czas_ogolem'!D17</f>
        <v>178</v>
      </c>
      <c r="E18" s="78">
        <f t="shared" si="0"/>
        <v>0.11008039579468151</v>
      </c>
      <c r="F18" s="77">
        <f>'[1]Z56_czas_ogolem'!F17</f>
        <v>402</v>
      </c>
      <c r="G18" s="79">
        <f t="shared" si="5"/>
        <v>0.24860853432282004</v>
      </c>
      <c r="H18" s="77">
        <f>'[1]Z56_czas_ogolem'!H17</f>
        <v>319</v>
      </c>
      <c r="I18" s="79">
        <f t="shared" si="1"/>
        <v>0.19727891156462585</v>
      </c>
      <c r="J18" s="77">
        <f>'[1]Z56_czas_ogolem'!J17</f>
        <v>286</v>
      </c>
      <c r="K18" s="78">
        <f t="shared" si="2"/>
        <v>0.17687074829931973</v>
      </c>
      <c r="L18" s="77">
        <f>'[1]Z56_czas_ogolem'!L17</f>
        <v>229</v>
      </c>
      <c r="M18" s="78">
        <f t="shared" si="3"/>
        <v>0.14162028447742733</v>
      </c>
      <c r="N18" s="77">
        <f>'[1]Z56_czas_ogolem'!N17</f>
        <v>203</v>
      </c>
      <c r="O18" s="80">
        <f t="shared" si="4"/>
        <v>0.12554112554112554</v>
      </c>
    </row>
    <row r="19" spans="1:15" s="85" customFormat="1" ht="15" customHeight="1">
      <c r="A19" s="83">
        <v>6</v>
      </c>
      <c r="B19" s="84" t="s">
        <v>71</v>
      </c>
      <c r="C19" s="68">
        <f t="shared" si="6"/>
        <v>2635</v>
      </c>
      <c r="D19" s="6">
        <f>'[1]Z56_czas_ogolem'!D18</f>
        <v>136</v>
      </c>
      <c r="E19" s="7">
        <f t="shared" si="0"/>
        <v>0.05161290322580645</v>
      </c>
      <c r="F19" s="6">
        <f>'[1]Z56_czas_ogolem'!F18</f>
        <v>389</v>
      </c>
      <c r="G19" s="7">
        <f t="shared" si="5"/>
        <v>0.1476280834914611</v>
      </c>
      <c r="H19" s="6">
        <f>'[1]Z56_czas_ogolem'!H18</f>
        <v>336</v>
      </c>
      <c r="I19" s="7">
        <f t="shared" si="1"/>
        <v>0.12751423149905122</v>
      </c>
      <c r="J19" s="6">
        <f>'[1]Z56_czas_ogolem'!J18</f>
        <v>339</v>
      </c>
      <c r="K19" s="7">
        <f t="shared" si="2"/>
        <v>0.1286527514231499</v>
      </c>
      <c r="L19" s="6">
        <f>'[1]Z56_czas_ogolem'!L18</f>
        <v>487</v>
      </c>
      <c r="M19" s="7">
        <f t="shared" si="3"/>
        <v>0.18481973434535104</v>
      </c>
      <c r="N19" s="6">
        <f>'[1]Z56_czas_ogolem'!N18</f>
        <v>948</v>
      </c>
      <c r="O19" s="8">
        <f t="shared" si="4"/>
        <v>0.3597722960151803</v>
      </c>
    </row>
    <row r="20" spans="1:15" s="74" customFormat="1" ht="24.75" customHeight="1">
      <c r="A20" s="254" t="s">
        <v>184</v>
      </c>
      <c r="B20" s="256"/>
      <c r="C20" s="189">
        <f>SUM(C21:C28)</f>
        <v>37128</v>
      </c>
      <c r="D20" s="189">
        <f>SUM(D21:D28)</f>
        <v>2916</v>
      </c>
      <c r="E20" s="202">
        <f t="shared" si="0"/>
        <v>0.07853910795087266</v>
      </c>
      <c r="F20" s="189">
        <f>SUM(F21:F28)</f>
        <v>5690</v>
      </c>
      <c r="G20" s="202">
        <f t="shared" si="5"/>
        <v>0.1532536091359621</v>
      </c>
      <c r="H20" s="189">
        <f>SUM(H21:H28)</f>
        <v>5063</v>
      </c>
      <c r="I20" s="202">
        <f t="shared" si="1"/>
        <v>0.13636608489549665</v>
      </c>
      <c r="J20" s="189">
        <f>SUM(J21:J28)</f>
        <v>5482</v>
      </c>
      <c r="K20" s="202">
        <f t="shared" si="2"/>
        <v>0.14765136823960354</v>
      </c>
      <c r="L20" s="189">
        <f>SUM(L21:L28)</f>
        <v>5954</v>
      </c>
      <c r="M20" s="202">
        <f t="shared" si="3"/>
        <v>0.16036414565826332</v>
      </c>
      <c r="N20" s="189">
        <f>SUM(N21:N28)</f>
        <v>12023</v>
      </c>
      <c r="O20" s="197">
        <f t="shared" si="4"/>
        <v>0.3238256841198018</v>
      </c>
    </row>
    <row r="21" spans="1:15" s="81" customFormat="1" ht="15" customHeight="1">
      <c r="A21" s="75">
        <v>1</v>
      </c>
      <c r="B21" s="76" t="s">
        <v>92</v>
      </c>
      <c r="C21" s="68">
        <f aca="true" t="shared" si="7" ref="C21:C28">D21+F21+H21+J21+L21+N21</f>
        <v>1139</v>
      </c>
      <c r="D21" s="77">
        <f>'[1]Z56_czas_ogolem'!D20</f>
        <v>121</v>
      </c>
      <c r="E21" s="78">
        <f aca="true" t="shared" si="8" ref="E21:E27">D21/C21</f>
        <v>0.10623353819139596</v>
      </c>
      <c r="F21" s="77">
        <f>'[1]Z56_czas_ogolem'!F20</f>
        <v>186</v>
      </c>
      <c r="G21" s="79">
        <f aca="true" t="shared" si="9" ref="G21:G29">F21/C21</f>
        <v>0.16330114135206322</v>
      </c>
      <c r="H21" s="77">
        <f>'[1]Z56_czas_ogolem'!H20</f>
        <v>145</v>
      </c>
      <c r="I21" s="79">
        <f aca="true" t="shared" si="10" ref="I21:I29">H21/C21</f>
        <v>0.1273046532045654</v>
      </c>
      <c r="J21" s="77">
        <f>'[1]Z56_czas_ogolem'!J20</f>
        <v>156</v>
      </c>
      <c r="K21" s="78">
        <f aca="true" t="shared" si="11" ref="K21:K29">J21/C21</f>
        <v>0.1369622475856014</v>
      </c>
      <c r="L21" s="77">
        <f>'[1]Z56_czas_ogolem'!L20</f>
        <v>181</v>
      </c>
      <c r="M21" s="78">
        <f aca="true" t="shared" si="12" ref="M21:M29">L21/C21</f>
        <v>0.15891132572431957</v>
      </c>
      <c r="N21" s="77">
        <f>'[1]Z56_czas_ogolem'!N20</f>
        <v>350</v>
      </c>
      <c r="O21" s="80">
        <f aca="true" t="shared" si="13" ref="O21:O27">N21/C21</f>
        <v>0.30728709394205445</v>
      </c>
    </row>
    <row r="22" spans="1:15" s="81" customFormat="1" ht="15" customHeight="1">
      <c r="A22" s="75">
        <v>2</v>
      </c>
      <c r="B22" s="76" t="s">
        <v>94</v>
      </c>
      <c r="C22" s="68">
        <f t="shared" si="7"/>
        <v>2763</v>
      </c>
      <c r="D22" s="77">
        <f>'[1]Z56_czas_ogolem'!D21</f>
        <v>188</v>
      </c>
      <c r="E22" s="78">
        <f t="shared" si="8"/>
        <v>0.06804198335142961</v>
      </c>
      <c r="F22" s="77">
        <f>'[1]Z56_czas_ogolem'!F21</f>
        <v>463</v>
      </c>
      <c r="G22" s="79">
        <f t="shared" si="9"/>
        <v>0.16757148027506333</v>
      </c>
      <c r="H22" s="77">
        <f>'[1]Z56_czas_ogolem'!H21</f>
        <v>341</v>
      </c>
      <c r="I22" s="79">
        <f t="shared" si="10"/>
        <v>0.12341657618530583</v>
      </c>
      <c r="J22" s="77">
        <f>'[1]Z56_czas_ogolem'!J21</f>
        <v>390</v>
      </c>
      <c r="K22" s="78">
        <f t="shared" si="11"/>
        <v>0.14115092290988057</v>
      </c>
      <c r="L22" s="77">
        <f>'[1]Z56_czas_ogolem'!L21</f>
        <v>479</v>
      </c>
      <c r="M22" s="78">
        <f t="shared" si="12"/>
        <v>0.17336228736880202</v>
      </c>
      <c r="N22" s="77">
        <f>'[1]Z56_czas_ogolem'!N21</f>
        <v>902</v>
      </c>
      <c r="O22" s="80">
        <f t="shared" si="13"/>
        <v>0.3264567499095186</v>
      </c>
    </row>
    <row r="23" spans="1:15" s="81" customFormat="1" ht="15" customHeight="1">
      <c r="A23" s="75">
        <v>3</v>
      </c>
      <c r="B23" s="76" t="s">
        <v>95</v>
      </c>
      <c r="C23" s="68">
        <f t="shared" si="7"/>
        <v>1809</v>
      </c>
      <c r="D23" s="77">
        <f>'[1]Z56_czas_ogolem'!D22</f>
        <v>183</v>
      </c>
      <c r="E23" s="78">
        <f t="shared" si="8"/>
        <v>0.1011608623548922</v>
      </c>
      <c r="F23" s="77">
        <f>'[1]Z56_czas_ogolem'!F22</f>
        <v>356</v>
      </c>
      <c r="G23" s="79">
        <f t="shared" si="9"/>
        <v>0.19679380873410723</v>
      </c>
      <c r="H23" s="77">
        <f>'[1]Z56_czas_ogolem'!H22</f>
        <v>297</v>
      </c>
      <c r="I23" s="79">
        <f t="shared" si="10"/>
        <v>0.16417910447761194</v>
      </c>
      <c r="J23" s="77">
        <f>'[1]Z56_czas_ogolem'!J22</f>
        <v>229</v>
      </c>
      <c r="K23" s="78">
        <f t="shared" si="11"/>
        <v>0.1265892758430072</v>
      </c>
      <c r="L23" s="77">
        <f>'[1]Z56_czas_ogolem'!L22</f>
        <v>270</v>
      </c>
      <c r="M23" s="78">
        <f t="shared" si="12"/>
        <v>0.14925373134328357</v>
      </c>
      <c r="N23" s="77">
        <f>'[1]Z56_czas_ogolem'!N22</f>
        <v>474</v>
      </c>
      <c r="O23" s="80">
        <f t="shared" si="13"/>
        <v>0.2620232172470978</v>
      </c>
    </row>
    <row r="24" spans="1:15" s="81" customFormat="1" ht="15" customHeight="1">
      <c r="A24" s="75">
        <v>4</v>
      </c>
      <c r="B24" s="76" t="s">
        <v>41</v>
      </c>
      <c r="C24" s="68">
        <f t="shared" si="7"/>
        <v>3746</v>
      </c>
      <c r="D24" s="77">
        <f>'[1]Z56_czas_ogolem'!D23</f>
        <v>319</v>
      </c>
      <c r="E24" s="78">
        <f t="shared" si="8"/>
        <v>0.08515750133475708</v>
      </c>
      <c r="F24" s="77">
        <f>'[1]Z56_czas_ogolem'!F23</f>
        <v>456</v>
      </c>
      <c r="G24" s="79">
        <f t="shared" si="9"/>
        <v>0.12172984516817939</v>
      </c>
      <c r="H24" s="77">
        <f>'[1]Z56_czas_ogolem'!H23</f>
        <v>407</v>
      </c>
      <c r="I24" s="79">
        <f t="shared" si="10"/>
        <v>0.10864922584089695</v>
      </c>
      <c r="J24" s="77">
        <f>'[1]Z56_czas_ogolem'!J23</f>
        <v>548</v>
      </c>
      <c r="K24" s="78">
        <f t="shared" si="11"/>
        <v>0.14628937533368927</v>
      </c>
      <c r="L24" s="77">
        <f>'[1]Z56_czas_ogolem'!L23</f>
        <v>584</v>
      </c>
      <c r="M24" s="78">
        <f t="shared" si="12"/>
        <v>0.15589962626801923</v>
      </c>
      <c r="N24" s="77">
        <f>'[1]Z56_czas_ogolem'!N23</f>
        <v>1432</v>
      </c>
      <c r="O24" s="80">
        <f t="shared" si="13"/>
        <v>0.3822744260544581</v>
      </c>
    </row>
    <row r="25" spans="1:15" s="82" customFormat="1" ht="15" customHeight="1">
      <c r="A25" s="75">
        <v>5</v>
      </c>
      <c r="B25" s="76" t="s">
        <v>118</v>
      </c>
      <c r="C25" s="68">
        <f t="shared" si="7"/>
        <v>10046</v>
      </c>
      <c r="D25" s="77">
        <f>'[1]Z56_czas_ogolem'!D24</f>
        <v>709</v>
      </c>
      <c r="E25" s="78">
        <f t="shared" si="8"/>
        <v>0.0705753533744774</v>
      </c>
      <c r="F25" s="77">
        <f>'[1]Z56_czas_ogolem'!F24</f>
        <v>1486</v>
      </c>
      <c r="G25" s="79">
        <f t="shared" si="9"/>
        <v>0.14791956997810074</v>
      </c>
      <c r="H25" s="77">
        <f>'[1]Z56_czas_ogolem'!H24</f>
        <v>1385</v>
      </c>
      <c r="I25" s="79">
        <f t="shared" si="10"/>
        <v>0.1378658172406928</v>
      </c>
      <c r="J25" s="77">
        <f>'[1]Z56_czas_ogolem'!J24</f>
        <v>1467</v>
      </c>
      <c r="K25" s="78">
        <f t="shared" si="11"/>
        <v>0.14602826995819232</v>
      </c>
      <c r="L25" s="77">
        <f>'[1]Z56_czas_ogolem'!L24</f>
        <v>1633</v>
      </c>
      <c r="M25" s="78">
        <f t="shared" si="12"/>
        <v>0.16255225960581327</v>
      </c>
      <c r="N25" s="77">
        <f>'[1]Z56_czas_ogolem'!N24</f>
        <v>3366</v>
      </c>
      <c r="O25" s="80">
        <f t="shared" si="13"/>
        <v>0.33505872984272345</v>
      </c>
    </row>
    <row r="26" spans="1:15" s="81" customFormat="1" ht="15" customHeight="1">
      <c r="A26" s="75">
        <v>6</v>
      </c>
      <c r="B26" s="76" t="s">
        <v>98</v>
      </c>
      <c r="C26" s="68">
        <f t="shared" si="7"/>
        <v>3766</v>
      </c>
      <c r="D26" s="77">
        <f>'[1]Z56_czas_ogolem'!D25</f>
        <v>232</v>
      </c>
      <c r="E26" s="78">
        <f t="shared" si="8"/>
        <v>0.06160382368560807</v>
      </c>
      <c r="F26" s="77">
        <f>'[1]Z56_czas_ogolem'!F25</f>
        <v>559</v>
      </c>
      <c r="G26" s="79">
        <f t="shared" si="9"/>
        <v>0.14843335103558153</v>
      </c>
      <c r="H26" s="77">
        <f>'[1]Z56_czas_ogolem'!H25</f>
        <v>513</v>
      </c>
      <c r="I26" s="79">
        <f t="shared" si="10"/>
        <v>0.136218799787573</v>
      </c>
      <c r="J26" s="77">
        <f>'[1]Z56_czas_ogolem'!J25</f>
        <v>579</v>
      </c>
      <c r="K26" s="78">
        <f t="shared" si="11"/>
        <v>0.1537440254912374</v>
      </c>
      <c r="L26" s="77">
        <f>'[1]Z56_czas_ogolem'!L25</f>
        <v>680</v>
      </c>
      <c r="M26" s="78">
        <f t="shared" si="12"/>
        <v>0.18056293149229952</v>
      </c>
      <c r="N26" s="77">
        <f>'[1]Z56_czas_ogolem'!N25</f>
        <v>1203</v>
      </c>
      <c r="O26" s="80">
        <f t="shared" si="13"/>
        <v>0.3194370685077005</v>
      </c>
    </row>
    <row r="27" spans="1:15" s="81" customFormat="1" ht="15" customHeight="1">
      <c r="A27" s="75">
        <v>7</v>
      </c>
      <c r="B27" s="76" t="s">
        <v>99</v>
      </c>
      <c r="C27" s="68">
        <f t="shared" si="7"/>
        <v>1728</v>
      </c>
      <c r="D27" s="77">
        <f>'[1]Z56_czas_ogolem'!D26</f>
        <v>209</v>
      </c>
      <c r="E27" s="78">
        <f t="shared" si="8"/>
        <v>0.12094907407407407</v>
      </c>
      <c r="F27" s="77">
        <f>'[1]Z56_czas_ogolem'!F26</f>
        <v>359</v>
      </c>
      <c r="G27" s="79">
        <f t="shared" si="9"/>
        <v>0.20775462962962962</v>
      </c>
      <c r="H27" s="77">
        <f>'[1]Z56_czas_ogolem'!H26</f>
        <v>314</v>
      </c>
      <c r="I27" s="79">
        <f t="shared" si="10"/>
        <v>0.18171296296296297</v>
      </c>
      <c r="J27" s="77">
        <f>'[1]Z56_czas_ogolem'!J26</f>
        <v>291</v>
      </c>
      <c r="K27" s="78">
        <f t="shared" si="11"/>
        <v>0.1684027777777778</v>
      </c>
      <c r="L27" s="77">
        <f>'[1]Z56_czas_ogolem'!L26</f>
        <v>281</v>
      </c>
      <c r="M27" s="78">
        <f t="shared" si="12"/>
        <v>0.16261574074074073</v>
      </c>
      <c r="N27" s="77">
        <f>'[1]Z56_czas_ogolem'!N26</f>
        <v>274</v>
      </c>
      <c r="O27" s="80">
        <f t="shared" si="13"/>
        <v>0.15856481481481483</v>
      </c>
    </row>
    <row r="28" spans="1:15" s="85" customFormat="1" ht="15" customHeight="1">
      <c r="A28" s="83">
        <v>8</v>
      </c>
      <c r="B28" s="84" t="s">
        <v>42</v>
      </c>
      <c r="C28" s="68">
        <f t="shared" si="7"/>
        <v>12131</v>
      </c>
      <c r="D28" s="6">
        <f>'[1]Z56_czas_ogolem'!D27</f>
        <v>955</v>
      </c>
      <c r="E28" s="7">
        <f>D28/C28</f>
        <v>0.07872393042618087</v>
      </c>
      <c r="F28" s="6">
        <f>'[1]Z56_czas_ogolem'!F27</f>
        <v>1825</v>
      </c>
      <c r="G28" s="7">
        <f>F28/C28</f>
        <v>0.1504410188772566</v>
      </c>
      <c r="H28" s="6">
        <f>'[1]Z56_czas_ogolem'!H27</f>
        <v>1661</v>
      </c>
      <c r="I28" s="7">
        <f>H28/C28</f>
        <v>0.13692193553705384</v>
      </c>
      <c r="J28" s="6">
        <f>'[1]Z56_czas_ogolem'!J27</f>
        <v>1822</v>
      </c>
      <c r="K28" s="7">
        <f>J28/C28</f>
        <v>0.15019371857225292</v>
      </c>
      <c r="L28" s="6">
        <f>'[1]Z56_czas_ogolem'!L27</f>
        <v>1846</v>
      </c>
      <c r="M28" s="7">
        <f>L28/C28</f>
        <v>0.15217212101228259</v>
      </c>
      <c r="N28" s="6">
        <f>'[1]Z56_czas_ogolem'!N27</f>
        <v>4022</v>
      </c>
      <c r="O28" s="8">
        <f>N28/C28</f>
        <v>0.3315472755749732</v>
      </c>
    </row>
    <row r="29" spans="1:15" s="59" customFormat="1" ht="25.5" customHeight="1">
      <c r="A29" s="254" t="s">
        <v>189</v>
      </c>
      <c r="B29" s="256"/>
      <c r="C29" s="198">
        <f>D29+F29+H29+J29+L29+N29</f>
        <v>26056</v>
      </c>
      <c r="D29" s="189">
        <f>D30</f>
        <v>2237</v>
      </c>
      <c r="E29" s="202">
        <f>D29/C29</f>
        <v>0.08585354620816703</v>
      </c>
      <c r="F29" s="189">
        <f>F30</f>
        <v>4697</v>
      </c>
      <c r="G29" s="202">
        <f t="shared" si="9"/>
        <v>0.1802655818237642</v>
      </c>
      <c r="H29" s="189">
        <f>H30</f>
        <v>4018</v>
      </c>
      <c r="I29" s="202">
        <f t="shared" si="10"/>
        <v>0.15420632483880872</v>
      </c>
      <c r="J29" s="189">
        <f>J30</f>
        <v>4290</v>
      </c>
      <c r="K29" s="202">
        <f t="shared" si="11"/>
        <v>0.16464537918329752</v>
      </c>
      <c r="L29" s="189">
        <f>L30</f>
        <v>4281</v>
      </c>
      <c r="M29" s="202">
        <f t="shared" si="12"/>
        <v>0.164299969296899</v>
      </c>
      <c r="N29" s="189">
        <f>N30</f>
        <v>6533</v>
      </c>
      <c r="O29" s="197">
        <f>N29/C29</f>
        <v>0.25072919864906357</v>
      </c>
    </row>
    <row r="30" spans="1:15" s="85" customFormat="1" ht="15" customHeight="1">
      <c r="A30" s="83">
        <v>1</v>
      </c>
      <c r="B30" s="84" t="s">
        <v>155</v>
      </c>
      <c r="C30" s="68">
        <f>D30+F30+H30+J30+L30+N30</f>
        <v>26056</v>
      </c>
      <c r="D30" s="6">
        <f>'[1]Z56_czas_ogolem'!D29</f>
        <v>2237</v>
      </c>
      <c r="E30" s="7">
        <f>D30/C30</f>
        <v>0.08585354620816703</v>
      </c>
      <c r="F30" s="6">
        <f>'[1]Z56_czas_ogolem'!F29</f>
        <v>4697</v>
      </c>
      <c r="G30" s="7">
        <f>F30/C30</f>
        <v>0.1802655818237642</v>
      </c>
      <c r="H30" s="6">
        <f>'[1]Z56_czas_ogolem'!H29</f>
        <v>4018</v>
      </c>
      <c r="I30" s="7">
        <f>H30/C30</f>
        <v>0.15420632483880872</v>
      </c>
      <c r="J30" s="6">
        <f>'[1]Z56_czas_ogolem'!J29</f>
        <v>4290</v>
      </c>
      <c r="K30" s="7">
        <f>J30/C30</f>
        <v>0.16464537918329752</v>
      </c>
      <c r="L30" s="6">
        <f>'[1]Z56_czas_ogolem'!L29</f>
        <v>4281</v>
      </c>
      <c r="M30" s="7">
        <f>L30/C30</f>
        <v>0.164299969296899</v>
      </c>
      <c r="N30" s="6">
        <f>'[1]Z56_czas_ogolem'!N29</f>
        <v>6533</v>
      </c>
      <c r="O30" s="8">
        <f>N30/C30</f>
        <v>0.25072919864906357</v>
      </c>
    </row>
    <row r="31" spans="1:16" s="74" customFormat="1" ht="24" customHeight="1">
      <c r="A31" s="254" t="s">
        <v>185</v>
      </c>
      <c r="B31" s="256"/>
      <c r="C31" s="189">
        <f>SUM(C32:C37)</f>
        <v>20340</v>
      </c>
      <c r="D31" s="189">
        <f>SUM(D32:D37)</f>
        <v>1813</v>
      </c>
      <c r="E31" s="202">
        <f>D31/C31</f>
        <v>0.0891347099311701</v>
      </c>
      <c r="F31" s="189">
        <f>SUM(F32:F37)</f>
        <v>3547</v>
      </c>
      <c r="G31" s="202">
        <f>F31/C31</f>
        <v>0.17438544739429696</v>
      </c>
      <c r="H31" s="189">
        <f>SUM(H32:H37)</f>
        <v>3141</v>
      </c>
      <c r="I31" s="202">
        <f>H31/C31</f>
        <v>0.15442477876106195</v>
      </c>
      <c r="J31" s="189">
        <f>SUM(J32:J37)</f>
        <v>3416</v>
      </c>
      <c r="K31" s="202">
        <f>J31/C31</f>
        <v>0.167944936086529</v>
      </c>
      <c r="L31" s="189">
        <f>SUM(L32:L37)</f>
        <v>3323</v>
      </c>
      <c r="M31" s="202">
        <f>L31/C31</f>
        <v>0.16337266470009834</v>
      </c>
      <c r="N31" s="189">
        <f>SUM(N32:N37)</f>
        <v>5100</v>
      </c>
      <c r="O31" s="197">
        <f>N31/C31</f>
        <v>0.25073746312684364</v>
      </c>
      <c r="P31" s="86"/>
    </row>
    <row r="32" spans="1:15" s="81" customFormat="1" ht="15" customHeight="1">
      <c r="A32" s="75">
        <v>1</v>
      </c>
      <c r="B32" s="76" t="s">
        <v>93</v>
      </c>
      <c r="C32" s="68">
        <f aca="true" t="shared" si="14" ref="C32:C37">D32+F32+H32+J32+L32+N32</f>
        <v>4240</v>
      </c>
      <c r="D32" s="77">
        <f>'[1]Z56_czas_ogolem'!D31</f>
        <v>342</v>
      </c>
      <c r="E32" s="78">
        <f aca="true" t="shared" si="15" ref="E32:E38">D32/C32</f>
        <v>0.08066037735849056</v>
      </c>
      <c r="F32" s="77">
        <f>'[1]Z56_czas_ogolem'!F31</f>
        <v>542</v>
      </c>
      <c r="G32" s="79">
        <f aca="true" t="shared" si="16" ref="G32:G38">F32/C32</f>
        <v>0.12783018867924528</v>
      </c>
      <c r="H32" s="77">
        <f>'[1]Z56_czas_ogolem'!H31</f>
        <v>590</v>
      </c>
      <c r="I32" s="79">
        <f aca="true" t="shared" si="17" ref="I32:I38">H32/C32</f>
        <v>0.1391509433962264</v>
      </c>
      <c r="J32" s="77">
        <f>'[1]Z56_czas_ogolem'!J31</f>
        <v>634</v>
      </c>
      <c r="K32" s="78">
        <f aca="true" t="shared" si="18" ref="K32:K38">J32/C32</f>
        <v>0.14952830188679245</v>
      </c>
      <c r="L32" s="77">
        <f>'[1]Z56_czas_ogolem'!L31</f>
        <v>719</v>
      </c>
      <c r="M32" s="78">
        <f aca="true" t="shared" si="19" ref="M32:M38">L32/C32</f>
        <v>0.1695754716981132</v>
      </c>
      <c r="N32" s="77">
        <f>'[1]Z56_czas_ogolem'!N31</f>
        <v>1413</v>
      </c>
      <c r="O32" s="80">
        <f aca="true" t="shared" si="20" ref="O32:O38">N32/C32</f>
        <v>0.33325471698113207</v>
      </c>
    </row>
    <row r="33" spans="1:15" s="81" customFormat="1" ht="15" customHeight="1">
      <c r="A33" s="75">
        <v>2</v>
      </c>
      <c r="B33" s="76" t="s">
        <v>82</v>
      </c>
      <c r="C33" s="68">
        <f t="shared" si="14"/>
        <v>2508</v>
      </c>
      <c r="D33" s="77">
        <f>'[1]Z56_czas_ogolem'!D32</f>
        <v>277</v>
      </c>
      <c r="E33" s="78">
        <f t="shared" si="15"/>
        <v>0.11044657097288677</v>
      </c>
      <c r="F33" s="77">
        <f>'[1]Z56_czas_ogolem'!F32</f>
        <v>467</v>
      </c>
      <c r="G33" s="79">
        <f t="shared" si="16"/>
        <v>0.1862041467304625</v>
      </c>
      <c r="H33" s="77">
        <f>'[1]Z56_czas_ogolem'!H32</f>
        <v>425</v>
      </c>
      <c r="I33" s="79">
        <f t="shared" si="17"/>
        <v>0.16945773524720892</v>
      </c>
      <c r="J33" s="77">
        <f>'[1]Z56_czas_ogolem'!J32</f>
        <v>412</v>
      </c>
      <c r="K33" s="78">
        <f t="shared" si="18"/>
        <v>0.16427432216905902</v>
      </c>
      <c r="L33" s="77">
        <f>'[1]Z56_czas_ogolem'!L32</f>
        <v>363</v>
      </c>
      <c r="M33" s="78">
        <f t="shared" si="19"/>
        <v>0.14473684210526316</v>
      </c>
      <c r="N33" s="77">
        <f>'[1]Z56_czas_ogolem'!N32</f>
        <v>564</v>
      </c>
      <c r="O33" s="80">
        <f t="shared" si="20"/>
        <v>0.22488038277511962</v>
      </c>
    </row>
    <row r="34" spans="1:15" s="81" customFormat="1" ht="15" customHeight="1">
      <c r="A34" s="75">
        <v>3</v>
      </c>
      <c r="B34" s="76" t="s">
        <v>83</v>
      </c>
      <c r="C34" s="68">
        <f t="shared" si="14"/>
        <v>2614</v>
      </c>
      <c r="D34" s="77">
        <f>'[1]Z56_czas_ogolem'!D33</f>
        <v>264</v>
      </c>
      <c r="E34" s="78">
        <f t="shared" si="15"/>
        <v>0.1009946442234124</v>
      </c>
      <c r="F34" s="77">
        <f>'[1]Z56_czas_ogolem'!F33</f>
        <v>463</v>
      </c>
      <c r="G34" s="79">
        <f t="shared" si="16"/>
        <v>0.17712318286151493</v>
      </c>
      <c r="H34" s="77">
        <f>'[1]Z56_czas_ogolem'!H33</f>
        <v>385</v>
      </c>
      <c r="I34" s="79">
        <f t="shared" si="17"/>
        <v>0.14728385615914308</v>
      </c>
      <c r="J34" s="77">
        <f>'[1]Z56_czas_ogolem'!J33</f>
        <v>459</v>
      </c>
      <c r="K34" s="78">
        <f t="shared" si="18"/>
        <v>0.17559296097934202</v>
      </c>
      <c r="L34" s="77">
        <f>'[1]Z56_czas_ogolem'!L33</f>
        <v>442</v>
      </c>
      <c r="M34" s="78">
        <f t="shared" si="19"/>
        <v>0.16908951798010713</v>
      </c>
      <c r="N34" s="77">
        <f>'[1]Z56_czas_ogolem'!N33</f>
        <v>601</v>
      </c>
      <c r="O34" s="80">
        <f t="shared" si="20"/>
        <v>0.22991583779648048</v>
      </c>
    </row>
    <row r="35" spans="1:15" s="81" customFormat="1" ht="15" customHeight="1">
      <c r="A35" s="75">
        <v>4</v>
      </c>
      <c r="B35" s="76" t="s">
        <v>84</v>
      </c>
      <c r="C35" s="68">
        <f t="shared" si="14"/>
        <v>1903</v>
      </c>
      <c r="D35" s="77">
        <f>'[1]Z56_czas_ogolem'!D34</f>
        <v>179</v>
      </c>
      <c r="E35" s="78">
        <f t="shared" si="15"/>
        <v>0.09406200735680505</v>
      </c>
      <c r="F35" s="77">
        <f>'[1]Z56_czas_ogolem'!F34</f>
        <v>342</v>
      </c>
      <c r="G35" s="79">
        <f t="shared" si="16"/>
        <v>0.17971623751970572</v>
      </c>
      <c r="H35" s="77">
        <f>'[1]Z56_czas_ogolem'!H34</f>
        <v>320</v>
      </c>
      <c r="I35" s="79">
        <f t="shared" si="17"/>
        <v>0.16815554387808723</v>
      </c>
      <c r="J35" s="77">
        <f>'[1]Z56_czas_ogolem'!J34</f>
        <v>336</v>
      </c>
      <c r="K35" s="78">
        <f t="shared" si="18"/>
        <v>0.1765633210719916</v>
      </c>
      <c r="L35" s="77">
        <f>'[1]Z56_czas_ogolem'!L34</f>
        <v>270</v>
      </c>
      <c r="M35" s="78">
        <f t="shared" si="19"/>
        <v>0.1418812401471361</v>
      </c>
      <c r="N35" s="77">
        <f>'[1]Z56_czas_ogolem'!N34</f>
        <v>456</v>
      </c>
      <c r="O35" s="80">
        <f t="shared" si="20"/>
        <v>0.2396216500262743</v>
      </c>
    </row>
    <row r="36" spans="1:15" s="81" customFormat="1" ht="15" customHeight="1">
      <c r="A36" s="75">
        <v>5</v>
      </c>
      <c r="B36" s="76" t="s">
        <v>85</v>
      </c>
      <c r="C36" s="68">
        <f t="shared" si="14"/>
        <v>2399</v>
      </c>
      <c r="D36" s="77">
        <f>'[1]Z56_czas_ogolem'!D35</f>
        <v>240</v>
      </c>
      <c r="E36" s="78">
        <f t="shared" si="15"/>
        <v>0.1000416840350146</v>
      </c>
      <c r="F36" s="77">
        <f>'[1]Z56_czas_ogolem'!F35</f>
        <v>494</v>
      </c>
      <c r="G36" s="79">
        <f t="shared" si="16"/>
        <v>0.2059191329720717</v>
      </c>
      <c r="H36" s="77">
        <f>'[1]Z56_czas_ogolem'!H35</f>
        <v>409</v>
      </c>
      <c r="I36" s="79">
        <f t="shared" si="17"/>
        <v>0.1704877032096707</v>
      </c>
      <c r="J36" s="77">
        <f>'[1]Z56_czas_ogolem'!J35</f>
        <v>429</v>
      </c>
      <c r="K36" s="78">
        <f t="shared" si="18"/>
        <v>0.17882451021258858</v>
      </c>
      <c r="L36" s="77">
        <f>'[1]Z56_czas_ogolem'!L35</f>
        <v>401</v>
      </c>
      <c r="M36" s="78">
        <f t="shared" si="19"/>
        <v>0.16715298040850354</v>
      </c>
      <c r="N36" s="77">
        <f>'[1]Z56_czas_ogolem'!N35</f>
        <v>426</v>
      </c>
      <c r="O36" s="80">
        <f t="shared" si="20"/>
        <v>0.1775739891621509</v>
      </c>
    </row>
    <row r="37" spans="1:15" s="81" customFormat="1" ht="15" customHeight="1">
      <c r="A37" s="75">
        <v>6</v>
      </c>
      <c r="B37" s="76" t="s">
        <v>90</v>
      </c>
      <c r="C37" s="68">
        <f t="shared" si="14"/>
        <v>6676</v>
      </c>
      <c r="D37" s="77">
        <f>'[1]Z56_czas_ogolem'!D36</f>
        <v>511</v>
      </c>
      <c r="E37" s="78">
        <f t="shared" si="15"/>
        <v>0.07654284002396644</v>
      </c>
      <c r="F37" s="77">
        <f>'[1]Z56_czas_ogolem'!F36</f>
        <v>1239</v>
      </c>
      <c r="G37" s="79">
        <f t="shared" si="16"/>
        <v>0.18559017375674056</v>
      </c>
      <c r="H37" s="77">
        <f>'[1]Z56_czas_ogolem'!H36</f>
        <v>1012</v>
      </c>
      <c r="I37" s="79">
        <f t="shared" si="17"/>
        <v>0.15158777711204313</v>
      </c>
      <c r="J37" s="77">
        <f>'[1]Z56_czas_ogolem'!J36</f>
        <v>1146</v>
      </c>
      <c r="K37" s="78">
        <f t="shared" si="18"/>
        <v>0.17165967645296584</v>
      </c>
      <c r="L37" s="77">
        <f>'[1]Z56_czas_ogolem'!L36</f>
        <v>1128</v>
      </c>
      <c r="M37" s="78">
        <f t="shared" si="19"/>
        <v>0.16896345116836428</v>
      </c>
      <c r="N37" s="77">
        <f>'[1]Z56_czas_ogolem'!N36</f>
        <v>1640</v>
      </c>
      <c r="O37" s="80">
        <f t="shared" si="20"/>
        <v>0.24565608148591972</v>
      </c>
    </row>
    <row r="38" spans="1:16" s="74" customFormat="1" ht="24" customHeight="1">
      <c r="A38" s="254" t="s">
        <v>186</v>
      </c>
      <c r="B38" s="256"/>
      <c r="C38" s="189">
        <f>SUM(C39:C45)</f>
        <v>15704</v>
      </c>
      <c r="D38" s="189">
        <f>SUM(D39:D45)</f>
        <v>1539</v>
      </c>
      <c r="E38" s="202">
        <f t="shared" si="15"/>
        <v>0.09800050942435048</v>
      </c>
      <c r="F38" s="189">
        <f>SUM(F39:F45)</f>
        <v>2725</v>
      </c>
      <c r="G38" s="202">
        <f t="shared" si="16"/>
        <v>0.17352266938359653</v>
      </c>
      <c r="H38" s="189">
        <f>SUM(H39:H45)</f>
        <v>2382</v>
      </c>
      <c r="I38" s="202">
        <f t="shared" si="17"/>
        <v>0.15168110035659704</v>
      </c>
      <c r="J38" s="189">
        <f>SUM(J39:J45)</f>
        <v>2563</v>
      </c>
      <c r="K38" s="202">
        <f t="shared" si="18"/>
        <v>0.16320682628629649</v>
      </c>
      <c r="L38" s="189">
        <f>SUM(L39:L45)</f>
        <v>2493</v>
      </c>
      <c r="M38" s="202">
        <f t="shared" si="19"/>
        <v>0.1587493632195619</v>
      </c>
      <c r="N38" s="189">
        <f>SUM(N39:N45)</f>
        <v>4002</v>
      </c>
      <c r="O38" s="197">
        <f t="shared" si="20"/>
        <v>0.2548395313295976</v>
      </c>
      <c r="P38" s="86"/>
    </row>
    <row r="39" spans="1:15" s="81" customFormat="1" ht="15" customHeight="1">
      <c r="A39" s="75">
        <v>1</v>
      </c>
      <c r="B39" s="76" t="s">
        <v>80</v>
      </c>
      <c r="C39" s="68">
        <f aca="true" t="shared" si="21" ref="C39:C45">D39+F39+H39+J39+L39+N39</f>
        <v>1145</v>
      </c>
      <c r="D39" s="77">
        <f>'[1]Z56_czas_ogolem'!D38</f>
        <v>155</v>
      </c>
      <c r="E39" s="78">
        <f aca="true" t="shared" si="22" ref="E39:E46">D39/C39</f>
        <v>0.13537117903930132</v>
      </c>
      <c r="F39" s="77">
        <f>'[1]Z56_czas_ogolem'!F38</f>
        <v>243</v>
      </c>
      <c r="G39" s="79">
        <f aca="true" t="shared" si="23" ref="G39:G46">F39/C39</f>
        <v>0.21222707423580786</v>
      </c>
      <c r="H39" s="77">
        <f>'[1]Z56_czas_ogolem'!H38</f>
        <v>213</v>
      </c>
      <c r="I39" s="79">
        <f aca="true" t="shared" si="24" ref="I39:I46">H39/C39</f>
        <v>0.18602620087336244</v>
      </c>
      <c r="J39" s="77">
        <f>'[1]Z56_czas_ogolem'!J38</f>
        <v>209</v>
      </c>
      <c r="K39" s="78">
        <f aca="true" t="shared" si="25" ref="K39:K46">J39/C39</f>
        <v>0.18253275109170305</v>
      </c>
      <c r="L39" s="77">
        <f>'[1]Z56_czas_ogolem'!L38</f>
        <v>148</v>
      </c>
      <c r="M39" s="78">
        <f aca="true" t="shared" si="26" ref="M39:M46">L39/C39</f>
        <v>0.12925764192139738</v>
      </c>
      <c r="N39" s="77">
        <f>'[1]Z56_czas_ogolem'!N38</f>
        <v>177</v>
      </c>
      <c r="O39" s="80">
        <f aca="true" t="shared" si="27" ref="O39:O46">N39/C39</f>
        <v>0.15458515283842794</v>
      </c>
    </row>
    <row r="40" spans="1:15" s="81" customFormat="1" ht="15" customHeight="1">
      <c r="A40" s="75">
        <v>2</v>
      </c>
      <c r="B40" s="76" t="s">
        <v>81</v>
      </c>
      <c r="C40" s="68">
        <f t="shared" si="21"/>
        <v>1091</v>
      </c>
      <c r="D40" s="77">
        <f>'[1]Z56_czas_ogolem'!D39</f>
        <v>219</v>
      </c>
      <c r="E40" s="78">
        <f t="shared" si="22"/>
        <v>0.20073327222731438</v>
      </c>
      <c r="F40" s="77">
        <f>'[1]Z56_czas_ogolem'!F39</f>
        <v>301</v>
      </c>
      <c r="G40" s="79">
        <f t="shared" si="23"/>
        <v>0.2758936755270394</v>
      </c>
      <c r="H40" s="77">
        <f>'[1]Z56_czas_ogolem'!H39</f>
        <v>199</v>
      </c>
      <c r="I40" s="79">
        <f t="shared" si="24"/>
        <v>0.18240146654445463</v>
      </c>
      <c r="J40" s="77">
        <f>'[1]Z56_czas_ogolem'!J39</f>
        <v>148</v>
      </c>
      <c r="K40" s="78">
        <f t="shared" si="25"/>
        <v>0.13565536205316223</v>
      </c>
      <c r="L40" s="77">
        <f>'[1]Z56_czas_ogolem'!L39</f>
        <v>112</v>
      </c>
      <c r="M40" s="78">
        <f t="shared" si="26"/>
        <v>0.10265811182401467</v>
      </c>
      <c r="N40" s="77">
        <f>'[1]Z56_czas_ogolem'!N39</f>
        <v>112</v>
      </c>
      <c r="O40" s="80">
        <f t="shared" si="27"/>
        <v>0.10265811182401467</v>
      </c>
    </row>
    <row r="41" spans="1:15" s="81" customFormat="1" ht="15" customHeight="1">
      <c r="A41" s="75">
        <v>3</v>
      </c>
      <c r="B41" s="76" t="s">
        <v>86</v>
      </c>
      <c r="C41" s="68">
        <f t="shared" si="21"/>
        <v>3841</v>
      </c>
      <c r="D41" s="77">
        <f>'[1]Z56_czas_ogolem'!D40</f>
        <v>376</v>
      </c>
      <c r="E41" s="78">
        <f t="shared" si="22"/>
        <v>0.09789117417339234</v>
      </c>
      <c r="F41" s="77">
        <f>'[1]Z56_czas_ogolem'!F40</f>
        <v>670</v>
      </c>
      <c r="G41" s="79">
        <f t="shared" si="23"/>
        <v>0.17443374121322572</v>
      </c>
      <c r="H41" s="77">
        <f>'[1]Z56_czas_ogolem'!H40</f>
        <v>606</v>
      </c>
      <c r="I41" s="79">
        <f t="shared" si="24"/>
        <v>0.15777141369435044</v>
      </c>
      <c r="J41" s="77">
        <f>'[1]Z56_czas_ogolem'!J40</f>
        <v>653</v>
      </c>
      <c r="K41" s="78">
        <f t="shared" si="25"/>
        <v>0.17000781046602448</v>
      </c>
      <c r="L41" s="77">
        <f>'[1]Z56_czas_ogolem'!L40</f>
        <v>625</v>
      </c>
      <c r="M41" s="78">
        <f t="shared" si="26"/>
        <v>0.16271804217651653</v>
      </c>
      <c r="N41" s="77">
        <f>'[1]Z56_czas_ogolem'!N40</f>
        <v>911</v>
      </c>
      <c r="O41" s="80">
        <f t="shared" si="27"/>
        <v>0.2371778182764905</v>
      </c>
    </row>
    <row r="42" spans="1:15" s="81" customFormat="1" ht="15" customHeight="1">
      <c r="A42" s="75">
        <v>4</v>
      </c>
      <c r="B42" s="76" t="s">
        <v>87</v>
      </c>
      <c r="C42" s="68">
        <f t="shared" si="21"/>
        <v>2897</v>
      </c>
      <c r="D42" s="77">
        <f>'[1]Z56_czas_ogolem'!D41</f>
        <v>231</v>
      </c>
      <c r="E42" s="78">
        <f t="shared" si="22"/>
        <v>0.07973765964791163</v>
      </c>
      <c r="F42" s="77">
        <f>'[1]Z56_czas_ogolem'!F41</f>
        <v>485</v>
      </c>
      <c r="G42" s="79">
        <f t="shared" si="23"/>
        <v>0.16741456679323438</v>
      </c>
      <c r="H42" s="77">
        <f>'[1]Z56_czas_ogolem'!H41</f>
        <v>402</v>
      </c>
      <c r="I42" s="79">
        <f t="shared" si="24"/>
        <v>0.13876423886779427</v>
      </c>
      <c r="J42" s="77">
        <f>'[1]Z56_czas_ogolem'!J41</f>
        <v>468</v>
      </c>
      <c r="K42" s="78">
        <f t="shared" si="25"/>
        <v>0.16154642733862618</v>
      </c>
      <c r="L42" s="77">
        <f>'[1]Z56_czas_ogolem'!L41</f>
        <v>451</v>
      </c>
      <c r="M42" s="78">
        <f t="shared" si="26"/>
        <v>0.15567828788401794</v>
      </c>
      <c r="N42" s="77">
        <f>'[1]Z56_czas_ogolem'!N41</f>
        <v>860</v>
      </c>
      <c r="O42" s="80">
        <f t="shared" si="27"/>
        <v>0.2968588194684156</v>
      </c>
    </row>
    <row r="43" spans="1:15" s="81" customFormat="1" ht="15" customHeight="1">
      <c r="A43" s="75">
        <v>5</v>
      </c>
      <c r="B43" s="55" t="s">
        <v>88</v>
      </c>
      <c r="C43" s="68">
        <f t="shared" si="21"/>
        <v>2384</v>
      </c>
      <c r="D43" s="77">
        <f>'[1]Z56_czas_ogolem'!D42</f>
        <v>215</v>
      </c>
      <c r="E43" s="78">
        <f t="shared" si="22"/>
        <v>0.09018456375838926</v>
      </c>
      <c r="F43" s="77">
        <f>'[1]Z56_czas_ogolem'!F42</f>
        <v>406</v>
      </c>
      <c r="G43" s="79">
        <f t="shared" si="23"/>
        <v>0.17030201342281878</v>
      </c>
      <c r="H43" s="77">
        <f>'[1]Z56_czas_ogolem'!H42</f>
        <v>388</v>
      </c>
      <c r="I43" s="79">
        <f t="shared" si="24"/>
        <v>0.16275167785234898</v>
      </c>
      <c r="J43" s="77">
        <f>'[1]Z56_czas_ogolem'!J42</f>
        <v>412</v>
      </c>
      <c r="K43" s="78">
        <f t="shared" si="25"/>
        <v>0.17281879194630873</v>
      </c>
      <c r="L43" s="77">
        <f>'[1]Z56_czas_ogolem'!L42</f>
        <v>412</v>
      </c>
      <c r="M43" s="78">
        <f t="shared" si="26"/>
        <v>0.17281879194630873</v>
      </c>
      <c r="N43" s="77">
        <f>'[1]Z56_czas_ogolem'!N42</f>
        <v>551</v>
      </c>
      <c r="O43" s="80">
        <f t="shared" si="27"/>
        <v>0.2311241610738255</v>
      </c>
    </row>
    <row r="44" spans="1:15" s="81" customFormat="1" ht="15" customHeight="1">
      <c r="A44" s="75">
        <v>6</v>
      </c>
      <c r="B44" s="76" t="s">
        <v>89</v>
      </c>
      <c r="C44" s="68">
        <f t="shared" si="21"/>
        <v>1401</v>
      </c>
      <c r="D44" s="77">
        <f>'[1]Z56_czas_ogolem'!D43</f>
        <v>147</v>
      </c>
      <c r="E44" s="78">
        <f t="shared" si="22"/>
        <v>0.10492505353319058</v>
      </c>
      <c r="F44" s="77">
        <f>'[1]Z56_czas_ogolem'!F43</f>
        <v>228</v>
      </c>
      <c r="G44" s="79">
        <f t="shared" si="23"/>
        <v>0.16274089935760172</v>
      </c>
      <c r="H44" s="77">
        <f>'[1]Z56_czas_ogolem'!H43</f>
        <v>218</v>
      </c>
      <c r="I44" s="79">
        <f t="shared" si="24"/>
        <v>0.15560314061384725</v>
      </c>
      <c r="J44" s="77">
        <f>'[1]Z56_czas_ogolem'!J43</f>
        <v>236</v>
      </c>
      <c r="K44" s="78">
        <f t="shared" si="25"/>
        <v>0.1684511063526053</v>
      </c>
      <c r="L44" s="77">
        <f>'[1]Z56_czas_ogolem'!L43</f>
        <v>230</v>
      </c>
      <c r="M44" s="78">
        <f t="shared" si="26"/>
        <v>0.16416845110635261</v>
      </c>
      <c r="N44" s="77">
        <f>'[1]Z56_czas_ogolem'!N43</f>
        <v>342</v>
      </c>
      <c r="O44" s="80">
        <f t="shared" si="27"/>
        <v>0.24411134903640258</v>
      </c>
    </row>
    <row r="45" spans="1:15" s="81" customFormat="1" ht="15" customHeight="1">
      <c r="A45" s="75">
        <v>7</v>
      </c>
      <c r="B45" s="76" t="s">
        <v>91</v>
      </c>
      <c r="C45" s="68">
        <f t="shared" si="21"/>
        <v>2945</v>
      </c>
      <c r="D45" s="77">
        <f>'[1]Z56_czas_ogolem'!D44</f>
        <v>196</v>
      </c>
      <c r="E45" s="78">
        <f t="shared" si="22"/>
        <v>0.06655348047538201</v>
      </c>
      <c r="F45" s="77">
        <f>'[1]Z56_czas_ogolem'!F44</f>
        <v>392</v>
      </c>
      <c r="G45" s="79">
        <f t="shared" si="23"/>
        <v>0.13310696095076402</v>
      </c>
      <c r="H45" s="77">
        <f>'[1]Z56_czas_ogolem'!H44</f>
        <v>356</v>
      </c>
      <c r="I45" s="79">
        <f t="shared" si="24"/>
        <v>0.12088285229202038</v>
      </c>
      <c r="J45" s="77">
        <f>'[1]Z56_czas_ogolem'!J44</f>
        <v>437</v>
      </c>
      <c r="K45" s="78">
        <f t="shared" si="25"/>
        <v>0.14838709677419354</v>
      </c>
      <c r="L45" s="77">
        <f>'[1]Z56_czas_ogolem'!L44</f>
        <v>515</v>
      </c>
      <c r="M45" s="78">
        <f t="shared" si="26"/>
        <v>0.17487266553480477</v>
      </c>
      <c r="N45" s="77">
        <f>'[1]Z56_czas_ogolem'!N44</f>
        <v>1049</v>
      </c>
      <c r="O45" s="80">
        <f t="shared" si="27"/>
        <v>0.3561969439728353</v>
      </c>
    </row>
    <row r="46" spans="1:16" s="74" customFormat="1" ht="24" customHeight="1">
      <c r="A46" s="254" t="s">
        <v>187</v>
      </c>
      <c r="B46" s="256"/>
      <c r="C46" s="189">
        <f>SUM(C47:C50)</f>
        <v>15450</v>
      </c>
      <c r="D46" s="189">
        <f>SUM(D47:D50)</f>
        <v>1168</v>
      </c>
      <c r="E46" s="202">
        <f t="shared" si="22"/>
        <v>0.07559870550161812</v>
      </c>
      <c r="F46" s="189">
        <f>SUM(F47:F50)</f>
        <v>2679</v>
      </c>
      <c r="G46" s="202">
        <f t="shared" si="23"/>
        <v>0.17339805825242718</v>
      </c>
      <c r="H46" s="189">
        <f>SUM(H47:H50)</f>
        <v>2216</v>
      </c>
      <c r="I46" s="202">
        <f t="shared" si="24"/>
        <v>0.14343042071197412</v>
      </c>
      <c r="J46" s="189">
        <f>SUM(J47:J50)</f>
        <v>2354</v>
      </c>
      <c r="K46" s="202">
        <f t="shared" si="25"/>
        <v>0.15236245954692557</v>
      </c>
      <c r="L46" s="189">
        <f>SUM(L47:L50)</f>
        <v>2640</v>
      </c>
      <c r="M46" s="202">
        <f t="shared" si="26"/>
        <v>0.170873786407767</v>
      </c>
      <c r="N46" s="189">
        <f>SUM(N47:N50)</f>
        <v>4393</v>
      </c>
      <c r="O46" s="197">
        <f t="shared" si="27"/>
        <v>0.28433656957928805</v>
      </c>
      <c r="P46" s="86"/>
    </row>
    <row r="47" spans="1:15" s="81" customFormat="1" ht="15" customHeight="1">
      <c r="A47" s="75">
        <v>1</v>
      </c>
      <c r="B47" s="76" t="s">
        <v>63</v>
      </c>
      <c r="C47" s="68">
        <f>D47+F47+H47+J47+L47+N47</f>
        <v>2875</v>
      </c>
      <c r="D47" s="77">
        <f>'[1]Z56_czas_ogolem'!D46</f>
        <v>225</v>
      </c>
      <c r="E47" s="78">
        <f aca="true" t="shared" si="28" ref="E47:E56">D47/C47</f>
        <v>0.0782608695652174</v>
      </c>
      <c r="F47" s="77">
        <f>'[1]Z56_czas_ogolem'!F46</f>
        <v>462</v>
      </c>
      <c r="G47" s="79">
        <f aca="true" t="shared" si="29" ref="G47:G56">F47/C47</f>
        <v>0.16069565217391305</v>
      </c>
      <c r="H47" s="77">
        <f>'[1]Z56_czas_ogolem'!H46</f>
        <v>385</v>
      </c>
      <c r="I47" s="79">
        <f aca="true" t="shared" si="30" ref="I47:I56">H47/C47</f>
        <v>0.13391304347826086</v>
      </c>
      <c r="J47" s="77">
        <f>'[1]Z56_czas_ogolem'!J46</f>
        <v>407</v>
      </c>
      <c r="K47" s="78">
        <f aca="true" t="shared" si="31" ref="K47:K56">J47/C47</f>
        <v>0.14156521739130434</v>
      </c>
      <c r="L47" s="77">
        <f>'[1]Z56_czas_ogolem'!L46</f>
        <v>540</v>
      </c>
      <c r="M47" s="78">
        <f aca="true" t="shared" si="32" ref="M47:M56">L47/C47</f>
        <v>0.18782608695652173</v>
      </c>
      <c r="N47" s="77">
        <f>'[1]Z56_czas_ogolem'!N46</f>
        <v>856</v>
      </c>
      <c r="O47" s="80">
        <f aca="true" t="shared" si="33" ref="O47:O56">N47/C47</f>
        <v>0.2977391304347826</v>
      </c>
    </row>
    <row r="48" spans="1:15" s="88" customFormat="1" ht="15" customHeight="1">
      <c r="A48" s="75">
        <v>2</v>
      </c>
      <c r="B48" s="76" t="s">
        <v>66</v>
      </c>
      <c r="C48" s="68">
        <f>D48+F48+H48+J48+L48+N48</f>
        <v>4817</v>
      </c>
      <c r="D48" s="77">
        <f>'[1]Z56_czas_ogolem'!D47</f>
        <v>360</v>
      </c>
      <c r="E48" s="78">
        <f t="shared" si="28"/>
        <v>0.0747353124351256</v>
      </c>
      <c r="F48" s="77">
        <f>'[1]Z56_czas_ogolem'!F47</f>
        <v>890</v>
      </c>
      <c r="G48" s="79">
        <f t="shared" si="29"/>
        <v>0.18476230018683829</v>
      </c>
      <c r="H48" s="77">
        <f>'[1]Z56_czas_ogolem'!H47</f>
        <v>738</v>
      </c>
      <c r="I48" s="79">
        <f t="shared" si="30"/>
        <v>0.15320739049200746</v>
      </c>
      <c r="J48" s="77">
        <f>'[1]Z56_czas_ogolem'!J47</f>
        <v>780</v>
      </c>
      <c r="K48" s="78">
        <f t="shared" si="31"/>
        <v>0.16192651027610547</v>
      </c>
      <c r="L48" s="77">
        <f>'[1]Z56_czas_ogolem'!L47</f>
        <v>841</v>
      </c>
      <c r="M48" s="78">
        <f t="shared" si="32"/>
        <v>0.1745899937720573</v>
      </c>
      <c r="N48" s="77">
        <f>'[1]Z56_czas_ogolem'!N47</f>
        <v>1208</v>
      </c>
      <c r="O48" s="80">
        <f t="shared" si="33"/>
        <v>0.2507784928378659</v>
      </c>
    </row>
    <row r="49" spans="1:15" s="81" customFormat="1" ht="15" customHeight="1">
      <c r="A49" s="75">
        <v>3</v>
      </c>
      <c r="B49" s="76" t="s">
        <v>68</v>
      </c>
      <c r="C49" s="68">
        <f>D49+F49+H49+J49+L49+N49</f>
        <v>3252</v>
      </c>
      <c r="D49" s="77">
        <f>'[1]Z56_czas_ogolem'!D48</f>
        <v>216</v>
      </c>
      <c r="E49" s="78">
        <f t="shared" si="28"/>
        <v>0.06642066420664207</v>
      </c>
      <c r="F49" s="77">
        <f>'[1]Z56_czas_ogolem'!F48</f>
        <v>477</v>
      </c>
      <c r="G49" s="79">
        <f t="shared" si="29"/>
        <v>0.1466789667896679</v>
      </c>
      <c r="H49" s="77">
        <f>'[1]Z56_czas_ogolem'!H48</f>
        <v>389</v>
      </c>
      <c r="I49" s="79">
        <f t="shared" si="30"/>
        <v>0.11961869618696187</v>
      </c>
      <c r="J49" s="77">
        <f>'[1]Z56_czas_ogolem'!J48</f>
        <v>436</v>
      </c>
      <c r="K49" s="78">
        <f t="shared" si="31"/>
        <v>0.13407134071340712</v>
      </c>
      <c r="L49" s="77">
        <f>'[1]Z56_czas_ogolem'!L48</f>
        <v>531</v>
      </c>
      <c r="M49" s="78">
        <f t="shared" si="32"/>
        <v>0.16328413284132842</v>
      </c>
      <c r="N49" s="77">
        <f>'[1]Z56_czas_ogolem'!N48</f>
        <v>1203</v>
      </c>
      <c r="O49" s="80">
        <f t="shared" si="33"/>
        <v>0.3699261992619926</v>
      </c>
    </row>
    <row r="50" spans="1:15" s="89" customFormat="1" ht="15" customHeight="1">
      <c r="A50" s="83">
        <v>4</v>
      </c>
      <c r="B50" s="84" t="s">
        <v>65</v>
      </c>
      <c r="C50" s="68">
        <f>D50+F50+H50+J50+L50+N50</f>
        <v>4506</v>
      </c>
      <c r="D50" s="6">
        <f>'[1]Z56_czas_ogolem'!D49</f>
        <v>367</v>
      </c>
      <c r="E50" s="7">
        <f t="shared" si="28"/>
        <v>0.08144695960940967</v>
      </c>
      <c r="F50" s="6">
        <f>'[1]Z56_czas_ogolem'!F49</f>
        <v>850</v>
      </c>
      <c r="G50" s="7">
        <f t="shared" si="29"/>
        <v>0.18863737239236572</v>
      </c>
      <c r="H50" s="6">
        <f>'[1]Z56_czas_ogolem'!H49</f>
        <v>704</v>
      </c>
      <c r="I50" s="7">
        <f t="shared" si="30"/>
        <v>0.15623612960497116</v>
      </c>
      <c r="J50" s="6">
        <f>'[1]Z56_czas_ogolem'!J49</f>
        <v>731</v>
      </c>
      <c r="K50" s="7">
        <f t="shared" si="31"/>
        <v>0.16222814025743454</v>
      </c>
      <c r="L50" s="6">
        <f>'[1]Z56_czas_ogolem'!L49</f>
        <v>728</v>
      </c>
      <c r="M50" s="7">
        <f t="shared" si="32"/>
        <v>0.1615623612960497</v>
      </c>
      <c r="N50" s="6">
        <f>'[1]Z56_czas_ogolem'!N49</f>
        <v>1126</v>
      </c>
      <c r="O50" s="8">
        <f t="shared" si="33"/>
        <v>0.2498890368397692</v>
      </c>
    </row>
    <row r="51" spans="1:16" s="74" customFormat="1" ht="24" customHeight="1">
      <c r="A51" s="254" t="s">
        <v>188</v>
      </c>
      <c r="B51" s="256"/>
      <c r="C51" s="189">
        <f>SUM(C52:C56)</f>
        <v>8297</v>
      </c>
      <c r="D51" s="189">
        <f>SUM(D52:D56)</f>
        <v>778</v>
      </c>
      <c r="E51" s="202">
        <f t="shared" si="28"/>
        <v>0.09376883210799083</v>
      </c>
      <c r="F51" s="189">
        <f>SUM(F52:F56)</f>
        <v>1605</v>
      </c>
      <c r="G51" s="202">
        <f t="shared" si="29"/>
        <v>0.19344341328190912</v>
      </c>
      <c r="H51" s="189">
        <f>SUM(H52:H56)</f>
        <v>1150</v>
      </c>
      <c r="I51" s="202">
        <f t="shared" si="30"/>
        <v>0.13860431481258287</v>
      </c>
      <c r="J51" s="189">
        <f>SUM(J52:J56)</f>
        <v>1148</v>
      </c>
      <c r="K51" s="202">
        <f t="shared" si="31"/>
        <v>0.13836326383030012</v>
      </c>
      <c r="L51" s="189">
        <f>SUM(L52:L56)</f>
        <v>1318</v>
      </c>
      <c r="M51" s="202">
        <f t="shared" si="32"/>
        <v>0.1588525973243341</v>
      </c>
      <c r="N51" s="189">
        <f>SUM(N52:N56)</f>
        <v>2298</v>
      </c>
      <c r="O51" s="197">
        <f t="shared" si="33"/>
        <v>0.27696757864288296</v>
      </c>
      <c r="P51" s="86"/>
    </row>
    <row r="52" spans="1:15" s="81" customFormat="1" ht="15" customHeight="1">
      <c r="A52" s="75">
        <v>1</v>
      </c>
      <c r="B52" s="76" t="s">
        <v>13</v>
      </c>
      <c r="C52" s="68">
        <f>D52+F52+H52+J52+L52+N52</f>
        <v>992</v>
      </c>
      <c r="D52" s="77">
        <f>'[1]Z56_czas_ogolem'!D51</f>
        <v>99</v>
      </c>
      <c r="E52" s="78">
        <f t="shared" si="28"/>
        <v>0.09979838709677419</v>
      </c>
      <c r="F52" s="77">
        <f>'[1]Z56_czas_ogolem'!F51</f>
        <v>197</v>
      </c>
      <c r="G52" s="79">
        <f t="shared" si="29"/>
        <v>0.19858870967741934</v>
      </c>
      <c r="H52" s="77">
        <f>'[1]Z56_czas_ogolem'!H51</f>
        <v>135</v>
      </c>
      <c r="I52" s="79">
        <f t="shared" si="30"/>
        <v>0.13608870967741934</v>
      </c>
      <c r="J52" s="77">
        <f>'[1]Z56_czas_ogolem'!J51</f>
        <v>131</v>
      </c>
      <c r="K52" s="78">
        <f t="shared" si="31"/>
        <v>0.13205645161290322</v>
      </c>
      <c r="L52" s="77">
        <f>'[1]Z56_czas_ogolem'!L51</f>
        <v>161</v>
      </c>
      <c r="M52" s="78">
        <f t="shared" si="32"/>
        <v>0.1622983870967742</v>
      </c>
      <c r="N52" s="77">
        <f>'[1]Z56_czas_ogolem'!N51</f>
        <v>269</v>
      </c>
      <c r="O52" s="80">
        <f t="shared" si="33"/>
        <v>0.2711693548387097</v>
      </c>
    </row>
    <row r="53" spans="1:15" s="82" customFormat="1" ht="15" customHeight="1">
      <c r="A53" s="75">
        <v>2</v>
      </c>
      <c r="B53" s="76" t="s">
        <v>126</v>
      </c>
      <c r="C53" s="68">
        <f>D53+F53+H53+J53+L53+N53</f>
        <v>1955</v>
      </c>
      <c r="D53" s="77">
        <f>'[1]Z56_czas_ogolem'!D52</f>
        <v>212</v>
      </c>
      <c r="E53" s="78">
        <f t="shared" si="28"/>
        <v>0.10843989769820972</v>
      </c>
      <c r="F53" s="77">
        <f>'[1]Z56_czas_ogolem'!F52</f>
        <v>393</v>
      </c>
      <c r="G53" s="79">
        <f t="shared" si="29"/>
        <v>0.2010230179028133</v>
      </c>
      <c r="H53" s="77">
        <f>'[1]Z56_czas_ogolem'!H52</f>
        <v>274</v>
      </c>
      <c r="I53" s="79">
        <f t="shared" si="30"/>
        <v>0.140153452685422</v>
      </c>
      <c r="J53" s="77">
        <f>'[1]Z56_czas_ogolem'!J52</f>
        <v>276</v>
      </c>
      <c r="K53" s="78">
        <f t="shared" si="31"/>
        <v>0.1411764705882353</v>
      </c>
      <c r="L53" s="77">
        <f>'[1]Z56_czas_ogolem'!L52</f>
        <v>313</v>
      </c>
      <c r="M53" s="78">
        <f t="shared" si="32"/>
        <v>0.16010230179028134</v>
      </c>
      <c r="N53" s="77">
        <f>'[1]Z56_czas_ogolem'!N52</f>
        <v>487</v>
      </c>
      <c r="O53" s="80">
        <f t="shared" si="33"/>
        <v>0.24910485933503837</v>
      </c>
    </row>
    <row r="54" spans="1:15" s="81" customFormat="1" ht="15" customHeight="1">
      <c r="A54" s="75">
        <v>3</v>
      </c>
      <c r="B54" s="76" t="s">
        <v>77</v>
      </c>
      <c r="C54" s="68">
        <f>D54+F54+H54+J54+L54+N54</f>
        <v>1543</v>
      </c>
      <c r="D54" s="77">
        <f>'[1]Z56_czas_ogolem'!D53</f>
        <v>162</v>
      </c>
      <c r="E54" s="78">
        <f t="shared" si="28"/>
        <v>0.1049902786779002</v>
      </c>
      <c r="F54" s="77">
        <f>'[1]Z56_czas_ogolem'!F53</f>
        <v>343</v>
      </c>
      <c r="G54" s="79">
        <f t="shared" si="29"/>
        <v>0.22229423201555412</v>
      </c>
      <c r="H54" s="77">
        <f>'[1]Z56_czas_ogolem'!H53</f>
        <v>216</v>
      </c>
      <c r="I54" s="79">
        <f t="shared" si="30"/>
        <v>0.13998703823720027</v>
      </c>
      <c r="J54" s="77">
        <f>'[1]Z56_czas_ogolem'!J53</f>
        <v>214</v>
      </c>
      <c r="K54" s="78">
        <f t="shared" si="31"/>
        <v>0.13869086195722619</v>
      </c>
      <c r="L54" s="77">
        <f>'[1]Z56_czas_ogolem'!L53</f>
        <v>218</v>
      </c>
      <c r="M54" s="78">
        <f t="shared" si="32"/>
        <v>0.14128321451717435</v>
      </c>
      <c r="N54" s="77">
        <f>'[1]Z56_czas_ogolem'!N53</f>
        <v>390</v>
      </c>
      <c r="O54" s="80">
        <f t="shared" si="33"/>
        <v>0.25275437459494493</v>
      </c>
    </row>
    <row r="55" spans="1:15" s="81" customFormat="1" ht="15" customHeight="1">
      <c r="A55" s="75">
        <v>4</v>
      </c>
      <c r="B55" s="76" t="s">
        <v>78</v>
      </c>
      <c r="C55" s="68">
        <f>D55+F55+H55+J55+L55+N55</f>
        <v>1824</v>
      </c>
      <c r="D55" s="77">
        <f>'[1]Z56_czas_ogolem'!D54</f>
        <v>124</v>
      </c>
      <c r="E55" s="78">
        <f t="shared" si="28"/>
        <v>0.06798245614035088</v>
      </c>
      <c r="F55" s="77">
        <f>'[1]Z56_czas_ogolem'!F54</f>
        <v>286</v>
      </c>
      <c r="G55" s="79">
        <f t="shared" si="29"/>
        <v>0.15679824561403508</v>
      </c>
      <c r="H55" s="77">
        <f>'[1]Z56_czas_ogolem'!H54</f>
        <v>228</v>
      </c>
      <c r="I55" s="79">
        <f t="shared" si="30"/>
        <v>0.125</v>
      </c>
      <c r="J55" s="77">
        <f>'[1]Z56_czas_ogolem'!J54</f>
        <v>266</v>
      </c>
      <c r="K55" s="78">
        <f t="shared" si="31"/>
        <v>0.14583333333333334</v>
      </c>
      <c r="L55" s="77">
        <f>'[1]Z56_czas_ogolem'!L54</f>
        <v>307</v>
      </c>
      <c r="M55" s="78">
        <f t="shared" si="32"/>
        <v>0.16831140350877194</v>
      </c>
      <c r="N55" s="77">
        <f>'[1]Z56_czas_ogolem'!N54</f>
        <v>613</v>
      </c>
      <c r="O55" s="80">
        <f t="shared" si="33"/>
        <v>0.3360745614035088</v>
      </c>
    </row>
    <row r="56" spans="1:15" s="85" customFormat="1" ht="15" customHeight="1" thickBot="1">
      <c r="A56" s="160">
        <v>5</v>
      </c>
      <c r="B56" s="149" t="s">
        <v>20</v>
      </c>
      <c r="C56" s="87">
        <f>D56+F56+H56+J56+L56+N56</f>
        <v>1983</v>
      </c>
      <c r="D56" s="91">
        <f>'[1]Z56_czas_ogolem'!D55</f>
        <v>181</v>
      </c>
      <c r="E56" s="150">
        <f t="shared" si="28"/>
        <v>0.09127584467977812</v>
      </c>
      <c r="F56" s="91">
        <f>'[1]Z56_czas_ogolem'!F55</f>
        <v>386</v>
      </c>
      <c r="G56" s="150">
        <f t="shared" si="29"/>
        <v>0.19465456379223398</v>
      </c>
      <c r="H56" s="91">
        <f>'[1]Z56_czas_ogolem'!H55</f>
        <v>297</v>
      </c>
      <c r="I56" s="150">
        <f t="shared" si="30"/>
        <v>0.14977307110438728</v>
      </c>
      <c r="J56" s="91">
        <f>'[1]Z56_czas_ogolem'!J55</f>
        <v>261</v>
      </c>
      <c r="K56" s="150">
        <f t="shared" si="31"/>
        <v>0.13161875945537066</v>
      </c>
      <c r="L56" s="91">
        <f>'[1]Z56_czas_ogolem'!L55</f>
        <v>319</v>
      </c>
      <c r="M56" s="150">
        <f t="shared" si="32"/>
        <v>0.16086737266767523</v>
      </c>
      <c r="N56" s="91">
        <f>'[1]Z56_czas_ogolem'!N55</f>
        <v>539</v>
      </c>
      <c r="O56" s="61">
        <f t="shared" si="33"/>
        <v>0.2718103883005547</v>
      </c>
    </row>
    <row r="57" ht="13.5" thickTop="1"/>
  </sheetData>
  <sheetProtection/>
  <mergeCells count="16">
    <mergeCell ref="A5:B5"/>
    <mergeCell ref="A31:B31"/>
    <mergeCell ref="A38:B38"/>
    <mergeCell ref="A46:B46"/>
    <mergeCell ref="A51:B51"/>
    <mergeCell ref="A6:B6"/>
    <mergeCell ref="A7:B7"/>
    <mergeCell ref="A13:B13"/>
    <mergeCell ref="A20:B20"/>
    <mergeCell ref="A29:B29"/>
    <mergeCell ref="A1:O1"/>
    <mergeCell ref="A2:O2"/>
    <mergeCell ref="A3:A4"/>
    <mergeCell ref="B3:B4"/>
    <mergeCell ref="C3:C4"/>
    <mergeCell ref="D3:O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zoomScalePageLayoutView="0" workbookViewId="0" topLeftCell="A1">
      <selection activeCell="R6" sqref="R6"/>
    </sheetView>
  </sheetViews>
  <sheetFormatPr defaultColWidth="8.00390625" defaultRowHeight="12.75"/>
  <cols>
    <col min="1" max="1" width="4.375" style="4" customWidth="1"/>
    <col min="2" max="2" width="19.75390625" style="4" customWidth="1"/>
    <col min="3" max="3" width="11.75390625" style="4" customWidth="1"/>
    <col min="4" max="4" width="11.00390625" style="4" customWidth="1"/>
    <col min="5" max="5" width="14.875" style="4" customWidth="1"/>
    <col min="6" max="6" width="13.25390625" style="4" customWidth="1"/>
    <col min="7" max="7" width="10.625" style="4" customWidth="1"/>
    <col min="8" max="8" width="12.625" style="4" customWidth="1"/>
    <col min="9" max="9" width="11.875" style="4" customWidth="1"/>
    <col min="10" max="10" width="9.25390625" style="4" customWidth="1"/>
    <col min="11" max="11" width="10.375" style="4" customWidth="1"/>
    <col min="12" max="12" width="12.375" style="4" customWidth="1"/>
    <col min="13" max="13" width="10.875" style="4" customWidth="1"/>
    <col min="14" max="14" width="12.75390625" style="4" customWidth="1"/>
    <col min="15" max="15" width="12.25390625" style="4" customWidth="1"/>
    <col min="16" max="16" width="14.875" style="4" customWidth="1"/>
    <col min="17" max="17" width="11.875" style="4" customWidth="1"/>
    <col min="18" max="18" width="14.875" style="4" customWidth="1"/>
    <col min="19" max="19" width="12.25390625" style="4" customWidth="1"/>
    <col min="20" max="16384" width="8.00390625" style="4" customWidth="1"/>
  </cols>
  <sheetData>
    <row r="1" spans="1:19" ht="18.75" customHeight="1">
      <c r="A1" s="316" t="s">
        <v>222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</row>
    <row r="2" spans="1:19" s="143" customFormat="1" ht="20.25" customHeight="1" thickBot="1">
      <c r="A2" s="317" t="s">
        <v>250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19" ht="15" customHeight="1" thickTop="1">
      <c r="A3" s="300" t="s">
        <v>125</v>
      </c>
      <c r="B3" s="293" t="s">
        <v>2</v>
      </c>
      <c r="C3" s="320" t="s">
        <v>204</v>
      </c>
      <c r="D3" s="322" t="s">
        <v>205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3"/>
    </row>
    <row r="4" spans="1:19" ht="16.5" customHeight="1">
      <c r="A4" s="318"/>
      <c r="B4" s="319"/>
      <c r="C4" s="321"/>
      <c r="D4" s="324" t="s">
        <v>178</v>
      </c>
      <c r="E4" s="314" t="s">
        <v>206</v>
      </c>
      <c r="F4" s="313" t="s">
        <v>223</v>
      </c>
      <c r="G4" s="314" t="s">
        <v>206</v>
      </c>
      <c r="H4" s="313" t="s">
        <v>175</v>
      </c>
      <c r="I4" s="314" t="s">
        <v>206</v>
      </c>
      <c r="J4" s="313" t="s">
        <v>207</v>
      </c>
      <c r="K4" s="314" t="s">
        <v>206</v>
      </c>
      <c r="L4" s="313" t="s">
        <v>208</v>
      </c>
      <c r="M4" s="314" t="s">
        <v>206</v>
      </c>
      <c r="N4" s="313" t="s">
        <v>209</v>
      </c>
      <c r="O4" s="314" t="s">
        <v>206</v>
      </c>
      <c r="P4" s="313" t="s">
        <v>210</v>
      </c>
      <c r="Q4" s="314" t="s">
        <v>206</v>
      </c>
      <c r="R4" s="313" t="s">
        <v>156</v>
      </c>
      <c r="S4" s="315" t="s">
        <v>206</v>
      </c>
    </row>
    <row r="5" spans="1:19" ht="72" customHeight="1">
      <c r="A5" s="318"/>
      <c r="B5" s="319"/>
      <c r="C5" s="321"/>
      <c r="D5" s="324"/>
      <c r="E5" s="314"/>
      <c r="F5" s="313"/>
      <c r="G5" s="314"/>
      <c r="H5" s="313"/>
      <c r="I5" s="314"/>
      <c r="J5" s="313"/>
      <c r="K5" s="314"/>
      <c r="L5" s="313"/>
      <c r="M5" s="314"/>
      <c r="N5" s="313"/>
      <c r="O5" s="314"/>
      <c r="P5" s="313"/>
      <c r="Q5" s="314"/>
      <c r="R5" s="313"/>
      <c r="S5" s="315"/>
    </row>
    <row r="6" spans="1:19" ht="17.25" customHeight="1">
      <c r="A6" s="261" t="s">
        <v>216</v>
      </c>
      <c r="B6" s="262"/>
      <c r="C6" s="164">
        <v>924696</v>
      </c>
      <c r="D6" s="164">
        <v>282366</v>
      </c>
      <c r="E6" s="176">
        <f>D6/C6</f>
        <v>0.30536089698668534</v>
      </c>
      <c r="F6" s="164">
        <v>134333</v>
      </c>
      <c r="G6" s="176">
        <f>F6/C6</f>
        <v>0.14527260851133778</v>
      </c>
      <c r="H6" s="164">
        <v>594789</v>
      </c>
      <c r="I6" s="176">
        <f>H6/C6</f>
        <v>0.6432265306652132</v>
      </c>
      <c r="J6" s="164">
        <v>298561</v>
      </c>
      <c r="K6" s="176">
        <f>J6/C6</f>
        <v>0.32287476100253487</v>
      </c>
      <c r="L6" s="164">
        <v>27251</v>
      </c>
      <c r="M6" s="176">
        <f>L6/C6</f>
        <v>0.02947022589045481</v>
      </c>
      <c r="N6" s="164">
        <v>211506</v>
      </c>
      <c r="O6" s="176">
        <f>N6/C6</f>
        <v>0.2287303070414493</v>
      </c>
      <c r="P6" s="164">
        <v>2347</v>
      </c>
      <c r="Q6" s="180">
        <f>P6/C6</f>
        <v>0.002538131450768685</v>
      </c>
      <c r="R6" s="164">
        <v>66827</v>
      </c>
      <c r="S6" s="177">
        <f>R6/C6</f>
        <v>0.07226915656604982</v>
      </c>
    </row>
    <row r="7" spans="1:19" s="73" customFormat="1" ht="31.5" customHeight="1">
      <c r="A7" s="310" t="s">
        <v>116</v>
      </c>
      <c r="B7" s="311"/>
      <c r="C7" s="193">
        <f>SUM(C8,C14,C21,C30,C32,C39,C47,C52)</f>
        <v>131015</v>
      </c>
      <c r="D7" s="193">
        <f>SUM(D8,D14,D21,D30,D32,D39,D47,D52)</f>
        <v>37606</v>
      </c>
      <c r="E7" s="200">
        <f>D7/$C$7</f>
        <v>0.2870358355913445</v>
      </c>
      <c r="F7" s="193">
        <f>SUM(F8,F14,F21,F30,F32,F39,F47,F52)</f>
        <v>18032</v>
      </c>
      <c r="G7" s="200">
        <f>F7/$C$7</f>
        <v>0.1376330954470862</v>
      </c>
      <c r="H7" s="193">
        <f>SUM(H8,H14,H21,H30,H32,H39,H47,H52)</f>
        <v>88151</v>
      </c>
      <c r="I7" s="200">
        <f>H7/$C$7</f>
        <v>0.6728313551883373</v>
      </c>
      <c r="J7" s="193">
        <f>SUM(J8,J14,J21,J30,J32,J39,J47,J52)</f>
        <v>43983</v>
      </c>
      <c r="K7" s="200">
        <f>J7/$C$7</f>
        <v>0.33570965156661453</v>
      </c>
      <c r="L7" s="193">
        <f>SUM(L8,L14,L21,L30,L32,L39,L47,L52)</f>
        <v>2178</v>
      </c>
      <c r="M7" s="201">
        <f>L7/$C$7</f>
        <v>0.016624050681219707</v>
      </c>
      <c r="N7" s="193">
        <f>SUM(N8,N14,N21,N30,N32,N39,N47,N52)</f>
        <v>26801</v>
      </c>
      <c r="O7" s="200">
        <f>N7/$C$7</f>
        <v>0.2045643628592146</v>
      </c>
      <c r="P7" s="193">
        <f>SUM(P8,P14,P21,P30,P32,P39,P47,P52)</f>
        <v>264</v>
      </c>
      <c r="Q7" s="201">
        <f>P7/$C$7</f>
        <v>0.0020150364462084495</v>
      </c>
      <c r="R7" s="193">
        <f>SUM(R8,R14,R21,R30,R32,R39,R47,R52)</f>
        <v>7007</v>
      </c>
      <c r="S7" s="195">
        <f aca="true" t="shared" si="0" ref="S7:S57">R7/C7</f>
        <v>0.053482425676449265</v>
      </c>
    </row>
    <row r="8" spans="1:19" s="54" customFormat="1" ht="30.75" customHeight="1">
      <c r="A8" s="254" t="s">
        <v>211</v>
      </c>
      <c r="B8" s="312"/>
      <c r="C8" s="189">
        <f>SUM(C9:C13)</f>
        <v>12561</v>
      </c>
      <c r="D8" s="189">
        <f>SUM(D9:D13)</f>
        <v>4456</v>
      </c>
      <c r="E8" s="202">
        <f aca="true" t="shared" si="1" ref="E8:E13">D8/C8</f>
        <v>0.3547488257304355</v>
      </c>
      <c r="F8" s="189">
        <f>SUM(F9:F13)</f>
        <v>2247</v>
      </c>
      <c r="G8" s="202">
        <f aca="true" t="shared" si="2" ref="G8:G31">F8/C8</f>
        <v>0.1788870312873179</v>
      </c>
      <c r="H8" s="189">
        <f>SUM(H9:H13)</f>
        <v>8279</v>
      </c>
      <c r="I8" s="202">
        <f>H8/$C$8</f>
        <v>0.6591035745561659</v>
      </c>
      <c r="J8" s="189">
        <f>SUM(J9:J13)</f>
        <v>3732</v>
      </c>
      <c r="K8" s="202">
        <f>J8/$C$8</f>
        <v>0.2971101026988297</v>
      </c>
      <c r="L8" s="189">
        <f>SUM(L9:L13)</f>
        <v>158</v>
      </c>
      <c r="M8" s="203">
        <f>L8/$C$8</f>
        <v>0.012578616352201259</v>
      </c>
      <c r="N8" s="189">
        <f>SUM(N9:N13)</f>
        <v>2775</v>
      </c>
      <c r="O8" s="202">
        <f>N8/$C$8</f>
        <v>0.22092190112252208</v>
      </c>
      <c r="P8" s="189">
        <f>SUM(P9:P13)</f>
        <v>19</v>
      </c>
      <c r="Q8" s="203">
        <f>P8/$C$8</f>
        <v>0.0015126184221001514</v>
      </c>
      <c r="R8" s="189">
        <f>SUM(R9:R13)</f>
        <v>461</v>
      </c>
      <c r="S8" s="197">
        <f t="shared" si="0"/>
        <v>0.03670089960990367</v>
      </c>
    </row>
    <row r="9" spans="1:19" s="240" customFormat="1" ht="16.5" customHeight="1">
      <c r="A9" s="144">
        <v>1</v>
      </c>
      <c r="B9" s="76" t="s">
        <v>62</v>
      </c>
      <c r="C9" s="68">
        <f>'[2]61_szczegolna_sytuacja '!C7</f>
        <v>3074</v>
      </c>
      <c r="D9" s="68">
        <f>'[2]61_szczegolna_sytuacja '!D7</f>
        <v>1023</v>
      </c>
      <c r="E9" s="78">
        <f t="shared" si="1"/>
        <v>0.3327911515940143</v>
      </c>
      <c r="F9" s="68">
        <f>'[2]61_szczegolna_sytuacja '!F7</f>
        <v>494</v>
      </c>
      <c r="G9" s="78">
        <f t="shared" si="2"/>
        <v>0.16070266753415746</v>
      </c>
      <c r="H9" s="68">
        <f>'[2]61_szczegolna_sytuacja '!H7</f>
        <v>1997</v>
      </c>
      <c r="I9" s="78">
        <f aca="true" t="shared" si="3" ref="I9:I31">H9/C9</f>
        <v>0.6496421600520494</v>
      </c>
      <c r="J9" s="68">
        <f>'[2]61_szczegolna_sytuacja '!J7</f>
        <v>1059</v>
      </c>
      <c r="K9" s="78">
        <f aca="true" t="shared" si="4" ref="K9:K31">J9/C9</f>
        <v>0.3445022771633051</v>
      </c>
      <c r="L9" s="68">
        <f>'[2]61_szczegolna_sytuacja '!L7</f>
        <v>0</v>
      </c>
      <c r="M9" s="145">
        <f aca="true" t="shared" si="5" ref="M9:M31">L9/C9</f>
        <v>0</v>
      </c>
      <c r="N9" s="68">
        <f>'[2]61_szczegolna_sytuacja '!N7</f>
        <v>570</v>
      </c>
      <c r="O9" s="78">
        <f aca="true" t="shared" si="6" ref="O9:O31">N9/C9</f>
        <v>0.18542615484710476</v>
      </c>
      <c r="P9" s="68">
        <f>'[2]61_szczegolna_sytuacja '!P7</f>
        <v>3</v>
      </c>
      <c r="Q9" s="145">
        <f aca="true" t="shared" si="7" ref="Q9:Q31">P9/C9</f>
        <v>0.0009759271307742355</v>
      </c>
      <c r="R9" s="68">
        <f>'[2]61_szczegolna_sytuacja '!R7</f>
        <v>124</v>
      </c>
      <c r="S9" s="80">
        <f t="shared" si="0"/>
        <v>0.04033832140533507</v>
      </c>
    </row>
    <row r="10" spans="1:19" s="240" customFormat="1" ht="16.5" customHeight="1">
      <c r="A10" s="144">
        <v>2</v>
      </c>
      <c r="B10" s="76" t="s">
        <v>64</v>
      </c>
      <c r="C10" s="68">
        <f>'[2]61_szczegolna_sytuacja '!C8</f>
        <v>1741</v>
      </c>
      <c r="D10" s="68">
        <f>'[2]61_szczegolna_sytuacja '!D8</f>
        <v>595</v>
      </c>
      <c r="E10" s="78">
        <f t="shared" si="1"/>
        <v>0.34175761056863874</v>
      </c>
      <c r="F10" s="68">
        <f>'[2]61_szczegolna_sytuacja '!F8</f>
        <v>291</v>
      </c>
      <c r="G10" s="78">
        <f t="shared" si="2"/>
        <v>0.167145318782309</v>
      </c>
      <c r="H10" s="68">
        <f>'[2]61_szczegolna_sytuacja '!H8</f>
        <v>1047</v>
      </c>
      <c r="I10" s="78">
        <f t="shared" si="3"/>
        <v>0.60137851809305</v>
      </c>
      <c r="J10" s="68">
        <f>'[2]61_szczegolna_sytuacja '!J8</f>
        <v>599</v>
      </c>
      <c r="K10" s="78">
        <f t="shared" si="4"/>
        <v>0.344055140723722</v>
      </c>
      <c r="L10" s="68">
        <f>'[2]61_szczegolna_sytuacja '!L8</f>
        <v>0</v>
      </c>
      <c r="M10" s="145">
        <f t="shared" si="5"/>
        <v>0</v>
      </c>
      <c r="N10" s="68">
        <f>'[2]61_szczegolna_sytuacja '!N8</f>
        <v>320</v>
      </c>
      <c r="O10" s="78">
        <f t="shared" si="6"/>
        <v>0.18380241240666284</v>
      </c>
      <c r="P10" s="68">
        <f>'[2]61_szczegolna_sytuacja '!P8</f>
        <v>3</v>
      </c>
      <c r="Q10" s="145">
        <f t="shared" si="7"/>
        <v>0.0017231476163124641</v>
      </c>
      <c r="R10" s="68">
        <f>'[2]61_szczegolna_sytuacja '!R8</f>
        <v>116</v>
      </c>
      <c r="S10" s="80">
        <f t="shared" si="0"/>
        <v>0.06662837449741528</v>
      </c>
    </row>
    <row r="11" spans="1:19" s="240" customFormat="1" ht="16.5" customHeight="1">
      <c r="A11" s="144">
        <v>3</v>
      </c>
      <c r="B11" s="76" t="s">
        <v>67</v>
      </c>
      <c r="C11" s="68">
        <f>'[2]61_szczegolna_sytuacja '!C9</f>
        <v>3038</v>
      </c>
      <c r="D11" s="68">
        <f>'[2]61_szczegolna_sytuacja '!D9</f>
        <v>1164</v>
      </c>
      <c r="E11" s="78">
        <f t="shared" si="1"/>
        <v>0.38314680710994076</v>
      </c>
      <c r="F11" s="68">
        <f>'[2]61_szczegolna_sytuacja '!F9</f>
        <v>594</v>
      </c>
      <c r="G11" s="78">
        <f t="shared" si="2"/>
        <v>0.19552337063857803</v>
      </c>
      <c r="H11" s="68">
        <f>'[2]61_szczegolna_sytuacja '!H9</f>
        <v>2013</v>
      </c>
      <c r="I11" s="78">
        <f t="shared" si="3"/>
        <v>0.662606978275181</v>
      </c>
      <c r="J11" s="68">
        <f>'[2]61_szczegolna_sytuacja '!J9</f>
        <v>870</v>
      </c>
      <c r="K11" s="78">
        <f t="shared" si="4"/>
        <v>0.28637261356155364</v>
      </c>
      <c r="L11" s="68">
        <f>'[2]61_szczegolna_sytuacja '!L9</f>
        <v>2</v>
      </c>
      <c r="M11" s="145">
        <f t="shared" si="5"/>
        <v>0.0006583278472679394</v>
      </c>
      <c r="N11" s="68">
        <f>'[2]61_szczegolna_sytuacja '!N9</f>
        <v>739</v>
      </c>
      <c r="O11" s="78">
        <f t="shared" si="6"/>
        <v>0.24325213956550362</v>
      </c>
      <c r="P11" s="68">
        <f>'[2]61_szczegolna_sytuacja '!P9</f>
        <v>6</v>
      </c>
      <c r="Q11" s="145">
        <f t="shared" si="7"/>
        <v>0.0019749835418038184</v>
      </c>
      <c r="R11" s="68">
        <f>'[2]61_szczegolna_sytuacja '!R9</f>
        <v>103</v>
      </c>
      <c r="S11" s="80">
        <f t="shared" si="0"/>
        <v>0.03390388413429888</v>
      </c>
    </row>
    <row r="12" spans="1:19" s="240" customFormat="1" ht="16.5" customHeight="1">
      <c r="A12" s="144">
        <v>4</v>
      </c>
      <c r="B12" s="76" t="s">
        <v>75</v>
      </c>
      <c r="C12" s="68">
        <f>'[2]61_szczegolna_sytuacja '!C10</f>
        <v>2448</v>
      </c>
      <c r="D12" s="68">
        <f>'[2]61_szczegolna_sytuacja '!D10</f>
        <v>910</v>
      </c>
      <c r="E12" s="78">
        <f t="shared" si="1"/>
        <v>0.37173202614379086</v>
      </c>
      <c r="F12" s="68">
        <f>'[2]61_szczegolna_sytuacja '!F10</f>
        <v>478</v>
      </c>
      <c r="G12" s="78">
        <f t="shared" si="2"/>
        <v>0.19526143790849673</v>
      </c>
      <c r="H12" s="68">
        <f>'[2]61_szczegolna_sytuacja '!H10</f>
        <v>1661</v>
      </c>
      <c r="I12" s="78">
        <f t="shared" si="3"/>
        <v>0.6785130718954249</v>
      </c>
      <c r="J12" s="68">
        <f>'[2]61_szczegolna_sytuacja '!J10</f>
        <v>600</v>
      </c>
      <c r="K12" s="78">
        <f t="shared" si="4"/>
        <v>0.24509803921568626</v>
      </c>
      <c r="L12" s="68">
        <f>'[2]61_szczegolna_sytuacja '!L10</f>
        <v>77</v>
      </c>
      <c r="M12" s="145">
        <f t="shared" si="5"/>
        <v>0.03145424836601307</v>
      </c>
      <c r="N12" s="68">
        <f>'[2]61_szczegolna_sytuacja '!N10</f>
        <v>670</v>
      </c>
      <c r="O12" s="78">
        <f t="shared" si="6"/>
        <v>0.27369281045751637</v>
      </c>
      <c r="P12" s="68">
        <f>'[2]61_szczegolna_sytuacja '!P10</f>
        <v>2</v>
      </c>
      <c r="Q12" s="145">
        <f t="shared" si="7"/>
        <v>0.0008169934640522876</v>
      </c>
      <c r="R12" s="68">
        <f>'[2]61_szczegolna_sytuacja '!R10</f>
        <v>63</v>
      </c>
      <c r="S12" s="80">
        <f t="shared" si="0"/>
        <v>0.025735294117647058</v>
      </c>
    </row>
    <row r="13" spans="1:19" s="240" customFormat="1" ht="16.5" customHeight="1">
      <c r="A13" s="144">
        <v>5</v>
      </c>
      <c r="B13" s="76" t="s">
        <v>69</v>
      </c>
      <c r="C13" s="68">
        <f>'[2]61_szczegolna_sytuacja '!C11</f>
        <v>2260</v>
      </c>
      <c r="D13" s="68">
        <f>'[2]61_szczegolna_sytuacja '!D11</f>
        <v>764</v>
      </c>
      <c r="E13" s="78">
        <f t="shared" si="1"/>
        <v>0.3380530973451327</v>
      </c>
      <c r="F13" s="68">
        <f>'[2]61_szczegolna_sytuacja '!F11</f>
        <v>390</v>
      </c>
      <c r="G13" s="78">
        <f t="shared" si="2"/>
        <v>0.17256637168141592</v>
      </c>
      <c r="H13" s="68">
        <f>'[2]61_szczegolna_sytuacja '!H11</f>
        <v>1561</v>
      </c>
      <c r="I13" s="78">
        <f t="shared" si="3"/>
        <v>0.6907079646017699</v>
      </c>
      <c r="J13" s="68">
        <f>'[2]61_szczegolna_sytuacja '!J11</f>
        <v>604</v>
      </c>
      <c r="K13" s="78">
        <f t="shared" si="4"/>
        <v>0.2672566371681416</v>
      </c>
      <c r="L13" s="68">
        <f>'[2]61_szczegolna_sytuacja '!L11</f>
        <v>79</v>
      </c>
      <c r="M13" s="145">
        <f t="shared" si="5"/>
        <v>0.034955752212389384</v>
      </c>
      <c r="N13" s="68">
        <f>'[2]61_szczegolna_sytuacja '!N11</f>
        <v>476</v>
      </c>
      <c r="O13" s="78">
        <f t="shared" si="6"/>
        <v>0.21061946902654868</v>
      </c>
      <c r="P13" s="68">
        <f>'[2]61_szczegolna_sytuacja '!P11</f>
        <v>5</v>
      </c>
      <c r="Q13" s="145">
        <f t="shared" si="7"/>
        <v>0.0022123893805309734</v>
      </c>
      <c r="R13" s="68">
        <f>'[2]61_szczegolna_sytuacja '!R11</f>
        <v>55</v>
      </c>
      <c r="S13" s="80">
        <f t="shared" si="0"/>
        <v>0.024336283185840708</v>
      </c>
    </row>
    <row r="14" spans="1:19" s="240" customFormat="1" ht="27" customHeight="1">
      <c r="A14" s="254" t="s">
        <v>183</v>
      </c>
      <c r="B14" s="312"/>
      <c r="C14" s="189">
        <f>SUM(C15:C20)</f>
        <v>14556</v>
      </c>
      <c r="D14" s="189">
        <f>SUM(D15:D20)</f>
        <v>5282</v>
      </c>
      <c r="E14" s="202">
        <f>D14/$C$14</f>
        <v>0.36287441604836496</v>
      </c>
      <c r="F14" s="189">
        <f>SUM(F15:F20)</f>
        <v>2844</v>
      </c>
      <c r="G14" s="202">
        <f t="shared" si="2"/>
        <v>0.1953833470733718</v>
      </c>
      <c r="H14" s="189">
        <f>SUM(H15:H20)</f>
        <v>9907</v>
      </c>
      <c r="I14" s="202">
        <f t="shared" si="3"/>
        <v>0.680612805715856</v>
      </c>
      <c r="J14" s="189">
        <f>SUM(J15:J20)</f>
        <v>4019</v>
      </c>
      <c r="K14" s="202">
        <f t="shared" si="4"/>
        <v>0.2761060730970047</v>
      </c>
      <c r="L14" s="189">
        <f>SUM(L15:L20)</f>
        <v>121</v>
      </c>
      <c r="M14" s="203">
        <f t="shared" si="5"/>
        <v>0.008312723275625171</v>
      </c>
      <c r="N14" s="189">
        <f>SUM(N15:N20)</f>
        <v>3162</v>
      </c>
      <c r="O14" s="202">
        <f t="shared" si="6"/>
        <v>0.21723000824402308</v>
      </c>
      <c r="P14" s="189">
        <f>SUM(P15:P20)</f>
        <v>54</v>
      </c>
      <c r="Q14" s="203">
        <f t="shared" si="7"/>
        <v>0.003709810387469085</v>
      </c>
      <c r="R14" s="189">
        <f>SUM(R15:R20)</f>
        <v>740</v>
      </c>
      <c r="S14" s="197">
        <f t="shared" si="0"/>
        <v>0.05083814234679857</v>
      </c>
    </row>
    <row r="15" spans="1:19" s="240" customFormat="1" ht="16.5" customHeight="1">
      <c r="A15" s="144">
        <v>1</v>
      </c>
      <c r="B15" s="76" t="s">
        <v>70</v>
      </c>
      <c r="C15" s="68">
        <f>'[2]61_szczegolna_sytuacja '!C13</f>
        <v>3125</v>
      </c>
      <c r="D15" s="68">
        <f>'[2]61_szczegolna_sytuacja '!D13</f>
        <v>1206</v>
      </c>
      <c r="E15" s="78">
        <f>D15/C15</f>
        <v>0.38592</v>
      </c>
      <c r="F15" s="68">
        <f>'[2]61_szczegolna_sytuacja '!F13</f>
        <v>691</v>
      </c>
      <c r="G15" s="78">
        <f t="shared" si="2"/>
        <v>0.22112</v>
      </c>
      <c r="H15" s="68">
        <f>'[2]61_szczegolna_sytuacja '!H13</f>
        <v>2275</v>
      </c>
      <c r="I15" s="78">
        <f t="shared" si="3"/>
        <v>0.728</v>
      </c>
      <c r="J15" s="68">
        <f>'[2]61_szczegolna_sytuacja '!J13</f>
        <v>748</v>
      </c>
      <c r="K15" s="78">
        <f t="shared" si="4"/>
        <v>0.23936</v>
      </c>
      <c r="L15" s="68">
        <f>'[2]61_szczegolna_sytuacja '!L13</f>
        <v>0</v>
      </c>
      <c r="M15" s="145">
        <f t="shared" si="5"/>
        <v>0</v>
      </c>
      <c r="N15" s="68">
        <f>'[2]61_szczegolna_sytuacja '!N13</f>
        <v>530</v>
      </c>
      <c r="O15" s="78">
        <f t="shared" si="6"/>
        <v>0.1696</v>
      </c>
      <c r="P15" s="68">
        <f>'[2]61_szczegolna_sytuacja '!P13</f>
        <v>3</v>
      </c>
      <c r="Q15" s="145">
        <f t="shared" si="7"/>
        <v>0.00096</v>
      </c>
      <c r="R15" s="68">
        <f>'[2]61_szczegolna_sytuacja '!R13</f>
        <v>81</v>
      </c>
      <c r="S15" s="80">
        <f t="shared" si="0"/>
        <v>0.02592</v>
      </c>
    </row>
    <row r="16" spans="1:19" ht="16.5" customHeight="1">
      <c r="A16" s="144">
        <v>2</v>
      </c>
      <c r="B16" s="76" t="s">
        <v>72</v>
      </c>
      <c r="C16" s="68">
        <f>'[2]61_szczegolna_sytuacja '!C14</f>
        <v>3401</v>
      </c>
      <c r="D16" s="68">
        <f>'[2]61_szczegolna_sytuacja '!D14</f>
        <v>1375</v>
      </c>
      <c r="E16" s="78">
        <f>D16/C16</f>
        <v>0.4042928550426345</v>
      </c>
      <c r="F16" s="68">
        <f>'[2]61_szczegolna_sytuacja '!F14</f>
        <v>714</v>
      </c>
      <c r="G16" s="78">
        <f t="shared" si="2"/>
        <v>0.20993825345486622</v>
      </c>
      <c r="H16" s="68">
        <f>'[2]61_szczegolna_sytuacja '!H14</f>
        <v>2311</v>
      </c>
      <c r="I16" s="78">
        <f t="shared" si="3"/>
        <v>0.6795060276389298</v>
      </c>
      <c r="J16" s="68">
        <f>'[2]61_szczegolna_sytuacja '!J14</f>
        <v>877</v>
      </c>
      <c r="K16" s="78">
        <f t="shared" si="4"/>
        <v>0.2578653337253749</v>
      </c>
      <c r="L16" s="68">
        <f>'[2]61_szczegolna_sytuacja '!L14</f>
        <v>0</v>
      </c>
      <c r="M16" s="145">
        <f t="shared" si="5"/>
        <v>0</v>
      </c>
      <c r="N16" s="68">
        <f>'[2]61_szczegolna_sytuacja '!N14</f>
        <v>741</v>
      </c>
      <c r="O16" s="78">
        <f t="shared" si="6"/>
        <v>0.21787709497206703</v>
      </c>
      <c r="P16" s="68">
        <f>'[2]61_szczegolna_sytuacja '!P14</f>
        <v>12</v>
      </c>
      <c r="Q16" s="145">
        <f t="shared" si="7"/>
        <v>0.0035283740076448105</v>
      </c>
      <c r="R16" s="68">
        <f>'[2]61_szczegolna_sytuacja '!R14</f>
        <v>118</v>
      </c>
      <c r="S16" s="80">
        <f t="shared" si="0"/>
        <v>0.03469567774184063</v>
      </c>
    </row>
    <row r="17" spans="1:19" s="240" customFormat="1" ht="16.5" customHeight="1">
      <c r="A17" s="144">
        <v>3</v>
      </c>
      <c r="B17" s="76" t="s">
        <v>73</v>
      </c>
      <c r="C17" s="68">
        <f>'[2]61_szczegolna_sytuacja '!C15</f>
        <v>2480</v>
      </c>
      <c r="D17" s="68">
        <f>'[2]61_szczegolna_sytuacja '!D15</f>
        <v>952</v>
      </c>
      <c r="E17" s="78">
        <f>D17/C17</f>
        <v>0.38387096774193546</v>
      </c>
      <c r="F17" s="68">
        <f>'[2]61_szczegolna_sytuacja '!F15</f>
        <v>516</v>
      </c>
      <c r="G17" s="78">
        <f t="shared" si="2"/>
        <v>0.20806451612903226</v>
      </c>
      <c r="H17" s="68">
        <f>'[2]61_szczegolna_sytuacja '!H15</f>
        <v>1598</v>
      </c>
      <c r="I17" s="78">
        <f t="shared" si="3"/>
        <v>0.6443548387096775</v>
      </c>
      <c r="J17" s="68">
        <f>'[2]61_szczegolna_sytuacja '!J15</f>
        <v>611</v>
      </c>
      <c r="K17" s="78">
        <f t="shared" si="4"/>
        <v>0.24637096774193548</v>
      </c>
      <c r="L17" s="68">
        <f>'[2]61_szczegolna_sytuacja '!L15</f>
        <v>29</v>
      </c>
      <c r="M17" s="145">
        <f t="shared" si="5"/>
        <v>0.011693548387096775</v>
      </c>
      <c r="N17" s="68">
        <f>'[2]61_szczegolna_sytuacja '!N15</f>
        <v>639</v>
      </c>
      <c r="O17" s="78">
        <f t="shared" si="6"/>
        <v>0.25766129032258067</v>
      </c>
      <c r="P17" s="68">
        <f>'[2]61_szczegolna_sytuacja '!P15</f>
        <v>20</v>
      </c>
      <c r="Q17" s="145">
        <f t="shared" si="7"/>
        <v>0.008064516129032258</v>
      </c>
      <c r="R17" s="68">
        <f>'[2]61_szczegolna_sytuacja '!R15</f>
        <v>176</v>
      </c>
      <c r="S17" s="80">
        <f t="shared" si="0"/>
        <v>0.07096774193548387</v>
      </c>
    </row>
    <row r="18" spans="1:19" s="240" customFormat="1" ht="16.5" customHeight="1">
      <c r="A18" s="144">
        <v>4</v>
      </c>
      <c r="B18" s="76" t="s">
        <v>74</v>
      </c>
      <c r="C18" s="68">
        <f>'[2]61_szczegolna_sytuacja '!C16</f>
        <v>1846</v>
      </c>
      <c r="D18" s="68">
        <f>'[2]61_szczegolna_sytuacja '!D16</f>
        <v>624</v>
      </c>
      <c r="E18" s="78">
        <f aca="true" t="shared" si="8" ref="E18:E31">D18/C18</f>
        <v>0.3380281690140845</v>
      </c>
      <c r="F18" s="68">
        <f>'[2]61_szczegolna_sytuacja '!F16</f>
        <v>354</v>
      </c>
      <c r="G18" s="78">
        <f t="shared" si="2"/>
        <v>0.19176598049837487</v>
      </c>
      <c r="H18" s="68">
        <f>'[2]61_szczegolna_sytuacja '!H16</f>
        <v>1277</v>
      </c>
      <c r="I18" s="78">
        <f t="shared" si="3"/>
        <v>0.6917659804983749</v>
      </c>
      <c r="J18" s="68">
        <f>'[2]61_szczegolna_sytuacja '!J16</f>
        <v>532</v>
      </c>
      <c r="K18" s="78">
        <f t="shared" si="4"/>
        <v>0.28819068255687974</v>
      </c>
      <c r="L18" s="68">
        <f>'[2]61_szczegolna_sytuacja '!L16</f>
        <v>0</v>
      </c>
      <c r="M18" s="145">
        <f t="shared" si="5"/>
        <v>0</v>
      </c>
      <c r="N18" s="68">
        <f>'[2]61_szczegolna_sytuacja '!N16</f>
        <v>436</v>
      </c>
      <c r="O18" s="78">
        <f t="shared" si="6"/>
        <v>0.2361863488624052</v>
      </c>
      <c r="P18" s="68">
        <f>'[2]61_szczegolna_sytuacja '!P16</f>
        <v>0</v>
      </c>
      <c r="Q18" s="145">
        <f t="shared" si="7"/>
        <v>0</v>
      </c>
      <c r="R18" s="68">
        <f>'[2]61_szczegolna_sytuacja '!R16</f>
        <v>120</v>
      </c>
      <c r="S18" s="80">
        <f t="shared" si="0"/>
        <v>0.06500541711809317</v>
      </c>
    </row>
    <row r="19" spans="1:19" s="240" customFormat="1" ht="16.5" customHeight="1">
      <c r="A19" s="144">
        <v>5</v>
      </c>
      <c r="B19" s="76" t="s">
        <v>79</v>
      </c>
      <c r="C19" s="68">
        <f>'[2]61_szczegolna_sytuacja '!C17</f>
        <v>1379</v>
      </c>
      <c r="D19" s="68">
        <f>'[2]61_szczegolna_sytuacja '!D17</f>
        <v>534</v>
      </c>
      <c r="E19" s="78">
        <f t="shared" si="8"/>
        <v>0.38723712835387963</v>
      </c>
      <c r="F19" s="68">
        <f>'[2]61_szczegolna_sytuacja '!F17</f>
        <v>286</v>
      </c>
      <c r="G19" s="78">
        <f t="shared" si="2"/>
        <v>0.20739666424945613</v>
      </c>
      <c r="H19" s="68">
        <f>'[2]61_szczegolna_sytuacja '!H17</f>
        <v>695</v>
      </c>
      <c r="I19" s="78">
        <f t="shared" si="3"/>
        <v>0.5039883973894126</v>
      </c>
      <c r="J19" s="68">
        <f>'[2]61_szczegolna_sytuacja '!J17</f>
        <v>436</v>
      </c>
      <c r="K19" s="78">
        <f t="shared" si="4"/>
        <v>0.3161711385061639</v>
      </c>
      <c r="L19" s="68">
        <f>'[2]61_szczegolna_sytuacja '!L17</f>
        <v>92</v>
      </c>
      <c r="M19" s="145">
        <f t="shared" si="5"/>
        <v>0.06671501087744743</v>
      </c>
      <c r="N19" s="68">
        <f>'[2]61_szczegolna_sytuacja '!N17</f>
        <v>382</v>
      </c>
      <c r="O19" s="78">
        <f t="shared" si="6"/>
        <v>0.27701232777374907</v>
      </c>
      <c r="P19" s="68">
        <f>'[2]61_szczegolna_sytuacja '!P17</f>
        <v>9</v>
      </c>
      <c r="Q19" s="145">
        <f t="shared" si="7"/>
        <v>0.006526468455402465</v>
      </c>
      <c r="R19" s="68">
        <f>'[2]61_szczegolna_sytuacja '!R17</f>
        <v>103</v>
      </c>
      <c r="S19" s="80">
        <f t="shared" si="0"/>
        <v>0.07469180565627266</v>
      </c>
    </row>
    <row r="20" spans="1:19" s="11" customFormat="1" ht="16.5" customHeight="1">
      <c r="A20" s="146">
        <v>6</v>
      </c>
      <c r="B20" s="84" t="s">
        <v>71</v>
      </c>
      <c r="C20" s="68">
        <f>'[2]61_szczegolna_sytuacja '!C18</f>
        <v>2325</v>
      </c>
      <c r="D20" s="68">
        <f>'[2]61_szczegolna_sytuacja '!D18</f>
        <v>591</v>
      </c>
      <c r="E20" s="7">
        <f t="shared" si="8"/>
        <v>0.2541935483870968</v>
      </c>
      <c r="F20" s="68">
        <f>'[2]61_szczegolna_sytuacja '!F18</f>
        <v>283</v>
      </c>
      <c r="G20" s="7">
        <f t="shared" si="2"/>
        <v>0.12172043010752688</v>
      </c>
      <c r="H20" s="68">
        <f>'[2]61_szczegolna_sytuacja '!H18</f>
        <v>1751</v>
      </c>
      <c r="I20" s="7">
        <f t="shared" si="3"/>
        <v>0.7531182795698925</v>
      </c>
      <c r="J20" s="68">
        <f>'[2]61_szczegolna_sytuacja '!J18</f>
        <v>815</v>
      </c>
      <c r="K20" s="7">
        <f t="shared" si="4"/>
        <v>0.35053763440860214</v>
      </c>
      <c r="L20" s="68">
        <f>'[2]61_szczegolna_sytuacja '!L18</f>
        <v>0</v>
      </c>
      <c r="M20" s="147">
        <f t="shared" si="5"/>
        <v>0</v>
      </c>
      <c r="N20" s="68">
        <f>'[2]61_szczegolna_sytuacja '!N18</f>
        <v>434</v>
      </c>
      <c r="O20" s="7">
        <f t="shared" si="6"/>
        <v>0.18666666666666668</v>
      </c>
      <c r="P20" s="68">
        <f>'[2]61_szczegolna_sytuacja '!P18</f>
        <v>10</v>
      </c>
      <c r="Q20" s="147">
        <f t="shared" si="7"/>
        <v>0.004301075268817204</v>
      </c>
      <c r="R20" s="68">
        <f>'[2]61_szczegolna_sytuacja '!R18</f>
        <v>142</v>
      </c>
      <c r="S20" s="8">
        <f t="shared" si="0"/>
        <v>0.0610752688172043</v>
      </c>
    </row>
    <row r="21" spans="1:19" s="54" customFormat="1" ht="34.5" customHeight="1">
      <c r="A21" s="254" t="s">
        <v>184</v>
      </c>
      <c r="B21" s="255"/>
      <c r="C21" s="189">
        <f>SUM(C22:C29)</f>
        <v>32634</v>
      </c>
      <c r="D21" s="189">
        <f>SUM(D22:D29)</f>
        <v>9472</v>
      </c>
      <c r="E21" s="202">
        <f>D21/$C$21</f>
        <v>0.29024943310657597</v>
      </c>
      <c r="F21" s="189">
        <f>SUM(F22:F29)</f>
        <v>4517</v>
      </c>
      <c r="G21" s="202">
        <f>F21/$C$21</f>
        <v>0.13841392412820985</v>
      </c>
      <c r="H21" s="189">
        <f>SUM(H22:H29)</f>
        <v>23349</v>
      </c>
      <c r="I21" s="202">
        <f>H21/$C$21</f>
        <v>0.7154807869093583</v>
      </c>
      <c r="J21" s="189">
        <f>SUM(J22:J29)</f>
        <v>9935</v>
      </c>
      <c r="K21" s="202">
        <f>J21/$C$21</f>
        <v>0.3044370901513759</v>
      </c>
      <c r="L21" s="189">
        <f>SUM(L22:L29)</f>
        <v>750</v>
      </c>
      <c r="M21" s="203">
        <f>L21/$C$21</f>
        <v>0.022982165839308698</v>
      </c>
      <c r="N21" s="189">
        <f>SUM(N22:N29)</f>
        <v>6301</v>
      </c>
      <c r="O21" s="202">
        <f>N21/$C$21</f>
        <v>0.19308083593797878</v>
      </c>
      <c r="P21" s="189">
        <f>SUM(P22:P29)</f>
        <v>41</v>
      </c>
      <c r="Q21" s="203">
        <f>P21/$C$21</f>
        <v>0.001256358399215542</v>
      </c>
      <c r="R21" s="189">
        <f>SUM(R22:R29)</f>
        <v>1670</v>
      </c>
      <c r="S21" s="197">
        <f t="shared" si="0"/>
        <v>0.05117362260219403</v>
      </c>
    </row>
    <row r="22" spans="1:19" s="240" customFormat="1" ht="16.5" customHeight="1">
      <c r="A22" s="144">
        <v>1</v>
      </c>
      <c r="B22" s="76" t="s">
        <v>92</v>
      </c>
      <c r="C22" s="68">
        <f>'[2]61_szczegolna_sytuacja '!C20</f>
        <v>997</v>
      </c>
      <c r="D22" s="68">
        <f>'[2]61_szczegolna_sytuacja '!D20</f>
        <v>341</v>
      </c>
      <c r="E22" s="78">
        <f t="shared" si="8"/>
        <v>0.3420260782347041</v>
      </c>
      <c r="F22" s="68">
        <f>'[2]61_szczegolna_sytuacja '!F20</f>
        <v>182</v>
      </c>
      <c r="G22" s="78">
        <f t="shared" si="2"/>
        <v>0.18254764292878636</v>
      </c>
      <c r="H22" s="68">
        <f>'[2]61_szczegolna_sytuacja '!H20</f>
        <v>630</v>
      </c>
      <c r="I22" s="78">
        <f t="shared" si="3"/>
        <v>0.6318956870611836</v>
      </c>
      <c r="J22" s="68">
        <f>'[2]61_szczegolna_sytuacja '!J20</f>
        <v>346</v>
      </c>
      <c r="K22" s="78">
        <f t="shared" si="4"/>
        <v>0.34704112337011034</v>
      </c>
      <c r="L22" s="68">
        <f>'[2]61_szczegolna_sytuacja '!L20</f>
        <v>0</v>
      </c>
      <c r="M22" s="145">
        <f t="shared" si="5"/>
        <v>0</v>
      </c>
      <c r="N22" s="68">
        <f>'[2]61_szczegolna_sytuacja '!N20</f>
        <v>150</v>
      </c>
      <c r="O22" s="78">
        <f t="shared" si="6"/>
        <v>0.15045135406218657</v>
      </c>
      <c r="P22" s="68">
        <f>'[2]61_szczegolna_sytuacja '!P20</f>
        <v>0</v>
      </c>
      <c r="Q22" s="145">
        <f t="shared" si="7"/>
        <v>0</v>
      </c>
      <c r="R22" s="68">
        <f>'[2]61_szczegolna_sytuacja '!R20</f>
        <v>35</v>
      </c>
      <c r="S22" s="80">
        <f t="shared" si="0"/>
        <v>0.03510531594784353</v>
      </c>
    </row>
    <row r="23" spans="1:19" s="240" customFormat="1" ht="16.5" customHeight="1">
      <c r="A23" s="144">
        <v>2</v>
      </c>
      <c r="B23" s="76" t="s">
        <v>94</v>
      </c>
      <c r="C23" s="68">
        <f>'[2]61_szczegolna_sytuacja '!C21</f>
        <v>2472</v>
      </c>
      <c r="D23" s="68">
        <f>'[2]61_szczegolna_sytuacja '!D21</f>
        <v>730</v>
      </c>
      <c r="E23" s="78">
        <f t="shared" si="8"/>
        <v>0.2953074433656958</v>
      </c>
      <c r="F23" s="68">
        <f>'[2]61_szczegolna_sytuacja '!F21</f>
        <v>358</v>
      </c>
      <c r="G23" s="78">
        <f t="shared" si="2"/>
        <v>0.1448220064724919</v>
      </c>
      <c r="H23" s="68">
        <f>'[2]61_szczegolna_sytuacja '!H21</f>
        <v>1794</v>
      </c>
      <c r="I23" s="78">
        <f t="shared" si="3"/>
        <v>0.7257281553398058</v>
      </c>
      <c r="J23" s="68">
        <f>'[2]61_szczegolna_sytuacja '!J21</f>
        <v>750</v>
      </c>
      <c r="K23" s="78">
        <f t="shared" si="4"/>
        <v>0.30339805825242716</v>
      </c>
      <c r="L23" s="68">
        <f>'[2]61_szczegolna_sytuacja '!L21</f>
        <v>255</v>
      </c>
      <c r="M23" s="145">
        <f t="shared" si="5"/>
        <v>0.10315533980582524</v>
      </c>
      <c r="N23" s="68">
        <f>'[2]61_szczegolna_sytuacja '!N21</f>
        <v>509</v>
      </c>
      <c r="O23" s="78">
        <f t="shared" si="6"/>
        <v>0.20590614886731393</v>
      </c>
      <c r="P23" s="68">
        <f>'[2]61_szczegolna_sytuacja '!P21</f>
        <v>7</v>
      </c>
      <c r="Q23" s="145">
        <f t="shared" si="7"/>
        <v>0.0028317152103559872</v>
      </c>
      <c r="R23" s="68">
        <f>'[2]61_szczegolna_sytuacja '!R21</f>
        <v>79</v>
      </c>
      <c r="S23" s="80">
        <f t="shared" si="0"/>
        <v>0.031957928802589</v>
      </c>
    </row>
    <row r="24" spans="1:19" s="240" customFormat="1" ht="16.5" customHeight="1">
      <c r="A24" s="144">
        <v>3</v>
      </c>
      <c r="B24" s="76" t="s">
        <v>95</v>
      </c>
      <c r="C24" s="68">
        <f>'[2]61_szczegolna_sytuacja '!C22</f>
        <v>1628</v>
      </c>
      <c r="D24" s="68">
        <f>'[2]61_szczegolna_sytuacja '!D22</f>
        <v>662</v>
      </c>
      <c r="E24" s="78">
        <f t="shared" si="8"/>
        <v>0.40663390663390664</v>
      </c>
      <c r="F24" s="68">
        <f>'[2]61_szczegolna_sytuacja '!F22</f>
        <v>351</v>
      </c>
      <c r="G24" s="78">
        <f t="shared" si="2"/>
        <v>0.2156019656019656</v>
      </c>
      <c r="H24" s="68">
        <f>'[2]61_szczegolna_sytuacja '!H22</f>
        <v>1126</v>
      </c>
      <c r="I24" s="78">
        <f t="shared" si="3"/>
        <v>0.6916461916461917</v>
      </c>
      <c r="J24" s="68">
        <f>'[2]61_szczegolna_sytuacja '!J22</f>
        <v>391</v>
      </c>
      <c r="K24" s="78">
        <f t="shared" si="4"/>
        <v>0.24017199017199017</v>
      </c>
      <c r="L24" s="68">
        <f>'[2]61_szczegolna_sytuacja '!L22</f>
        <v>255</v>
      </c>
      <c r="M24" s="145">
        <f t="shared" si="5"/>
        <v>0.15663390663390664</v>
      </c>
      <c r="N24" s="68">
        <f>'[2]61_szczegolna_sytuacja '!N22</f>
        <v>311</v>
      </c>
      <c r="O24" s="78">
        <f t="shared" si="6"/>
        <v>0.19103194103194104</v>
      </c>
      <c r="P24" s="68">
        <f>'[2]61_szczegolna_sytuacja '!P22</f>
        <v>2</v>
      </c>
      <c r="Q24" s="145">
        <f t="shared" si="7"/>
        <v>0.0012285012285012285</v>
      </c>
      <c r="R24" s="68">
        <f>'[2]61_szczegolna_sytuacja '!R22</f>
        <v>77</v>
      </c>
      <c r="S24" s="80">
        <f t="shared" si="0"/>
        <v>0.0472972972972973</v>
      </c>
    </row>
    <row r="25" spans="1:19" s="240" customFormat="1" ht="16.5" customHeight="1">
      <c r="A25" s="144">
        <v>4</v>
      </c>
      <c r="B25" s="76" t="s">
        <v>41</v>
      </c>
      <c r="C25" s="68">
        <f>'[2]61_szczegolna_sytuacja '!C23</f>
        <v>3336</v>
      </c>
      <c r="D25" s="68">
        <f>'[2]61_szczegolna_sytuacja '!D23</f>
        <v>1151</v>
      </c>
      <c r="E25" s="78">
        <f t="shared" si="8"/>
        <v>0.34502398081534774</v>
      </c>
      <c r="F25" s="68">
        <f>'[2]61_szczegolna_sytuacja '!F23</f>
        <v>605</v>
      </c>
      <c r="G25" s="78">
        <f t="shared" si="2"/>
        <v>0.1813549160671463</v>
      </c>
      <c r="H25" s="68">
        <f>'[2]61_szczegolna_sytuacja '!H23</f>
        <v>2487</v>
      </c>
      <c r="I25" s="78">
        <f t="shared" si="3"/>
        <v>0.7455035971223022</v>
      </c>
      <c r="J25" s="68">
        <f>'[2]61_szczegolna_sytuacja '!J23</f>
        <v>887</v>
      </c>
      <c r="K25" s="78">
        <f t="shared" si="4"/>
        <v>0.2658872901678657</v>
      </c>
      <c r="L25" s="68">
        <f>'[2]61_szczegolna_sytuacja '!L23</f>
        <v>34</v>
      </c>
      <c r="M25" s="145">
        <f t="shared" si="5"/>
        <v>0.010191846522781775</v>
      </c>
      <c r="N25" s="68">
        <f>'[2]61_szczegolna_sytuacja '!N23</f>
        <v>543</v>
      </c>
      <c r="O25" s="78">
        <f t="shared" si="6"/>
        <v>0.16276978417266186</v>
      </c>
      <c r="P25" s="68">
        <f>'[2]61_szczegolna_sytuacja '!P23</f>
        <v>2</v>
      </c>
      <c r="Q25" s="145">
        <f t="shared" si="7"/>
        <v>0.0005995203836930455</v>
      </c>
      <c r="R25" s="68">
        <f>'[2]61_szczegolna_sytuacja '!R23</f>
        <v>73</v>
      </c>
      <c r="S25" s="80">
        <f t="shared" si="0"/>
        <v>0.021882494004796162</v>
      </c>
    </row>
    <row r="26" spans="1:19" ht="16.5" customHeight="1">
      <c r="A26" s="144">
        <v>5</v>
      </c>
      <c r="B26" s="76" t="s">
        <v>118</v>
      </c>
      <c r="C26" s="68">
        <f>'[2]61_szczegolna_sytuacja '!C24</f>
        <v>8756</v>
      </c>
      <c r="D26" s="68">
        <f>'[2]61_szczegolna_sytuacja '!D24</f>
        <v>2694</v>
      </c>
      <c r="E26" s="78">
        <f t="shared" si="8"/>
        <v>0.3076747373229785</v>
      </c>
      <c r="F26" s="68">
        <f>'[2]61_szczegolna_sytuacja '!F24</f>
        <v>1267</v>
      </c>
      <c r="G26" s="78">
        <f t="shared" si="2"/>
        <v>0.14470077661032435</v>
      </c>
      <c r="H26" s="68">
        <f>'[2]61_szczegolna_sytuacja '!H24</f>
        <v>6277</v>
      </c>
      <c r="I26" s="78">
        <f t="shared" si="3"/>
        <v>0.7168798538145272</v>
      </c>
      <c r="J26" s="68">
        <f>'[2]61_szczegolna_sytuacja '!J24</f>
        <v>2455</v>
      </c>
      <c r="K26" s="78">
        <f t="shared" si="4"/>
        <v>0.28037916857012335</v>
      </c>
      <c r="L26" s="68">
        <f>'[2]61_szczegolna_sytuacja '!L24</f>
        <v>3</v>
      </c>
      <c r="M26" s="145">
        <f t="shared" si="5"/>
        <v>0.00034262220191868436</v>
      </c>
      <c r="N26" s="68">
        <f>'[2]61_szczegolna_sytuacja '!N24</f>
        <v>1786</v>
      </c>
      <c r="O26" s="78">
        <f t="shared" si="6"/>
        <v>0.20397441754225673</v>
      </c>
      <c r="P26" s="68">
        <f>'[2]61_szczegolna_sytuacja '!P24</f>
        <v>10</v>
      </c>
      <c r="Q26" s="145">
        <f t="shared" si="7"/>
        <v>0.0011420740063956144</v>
      </c>
      <c r="R26" s="68">
        <f>'[2]61_szczegolna_sytuacja '!R24</f>
        <v>322</v>
      </c>
      <c r="S26" s="80">
        <f t="shared" si="0"/>
        <v>0.03677478300593878</v>
      </c>
    </row>
    <row r="27" spans="1:19" s="240" customFormat="1" ht="16.5" customHeight="1">
      <c r="A27" s="144">
        <v>6</v>
      </c>
      <c r="B27" s="76" t="s">
        <v>98</v>
      </c>
      <c r="C27" s="68">
        <f>'[2]61_szczegolna_sytuacja '!C25</f>
        <v>3273</v>
      </c>
      <c r="D27" s="68">
        <f>'[2]61_szczegolna_sytuacja '!D25</f>
        <v>981</v>
      </c>
      <c r="E27" s="78">
        <f t="shared" si="8"/>
        <v>0.2997250229147571</v>
      </c>
      <c r="F27" s="68">
        <f>'[2]61_szczegolna_sytuacja '!F25</f>
        <v>467</v>
      </c>
      <c r="G27" s="78">
        <f t="shared" si="2"/>
        <v>0.14268255423159182</v>
      </c>
      <c r="H27" s="68">
        <f>'[2]61_szczegolna_sytuacja '!H25</f>
        <v>2386</v>
      </c>
      <c r="I27" s="78">
        <f t="shared" si="3"/>
        <v>0.7289948059883898</v>
      </c>
      <c r="J27" s="68">
        <f>'[2]61_szczegolna_sytuacja '!J25</f>
        <v>969</v>
      </c>
      <c r="K27" s="78">
        <f t="shared" si="4"/>
        <v>0.29605866177818513</v>
      </c>
      <c r="L27" s="68">
        <f>'[2]61_szczegolna_sytuacja '!L25</f>
        <v>0</v>
      </c>
      <c r="M27" s="145">
        <f t="shared" si="5"/>
        <v>0</v>
      </c>
      <c r="N27" s="68">
        <f>'[2]61_szczegolna_sytuacja '!N25</f>
        <v>565</v>
      </c>
      <c r="O27" s="78">
        <f t="shared" si="6"/>
        <v>0.1726245035135961</v>
      </c>
      <c r="P27" s="68">
        <f>'[2]61_szczegolna_sytuacja '!P25</f>
        <v>2</v>
      </c>
      <c r="Q27" s="145">
        <f t="shared" si="7"/>
        <v>0.0006110601894286587</v>
      </c>
      <c r="R27" s="68">
        <f>'[2]61_szczegolna_sytuacja '!R25</f>
        <v>116</v>
      </c>
      <c r="S27" s="80">
        <f t="shared" si="0"/>
        <v>0.03544149098686221</v>
      </c>
    </row>
    <row r="28" spans="1:19" s="240" customFormat="1" ht="16.5" customHeight="1">
      <c r="A28" s="144">
        <v>7</v>
      </c>
      <c r="B28" s="76" t="s">
        <v>99</v>
      </c>
      <c r="C28" s="68">
        <f>'[2]61_szczegolna_sytuacja '!C26</f>
        <v>1546</v>
      </c>
      <c r="D28" s="68">
        <f>'[2]61_szczegolna_sytuacja '!D26</f>
        <v>609</v>
      </c>
      <c r="E28" s="78">
        <f t="shared" si="8"/>
        <v>0.39391979301423025</v>
      </c>
      <c r="F28" s="68">
        <f>'[2]61_szczegolna_sytuacja '!F26</f>
        <v>316</v>
      </c>
      <c r="G28" s="78">
        <f t="shared" si="2"/>
        <v>0.20439844760672704</v>
      </c>
      <c r="H28" s="68">
        <f>'[2]61_szczegolna_sytuacja '!H26</f>
        <v>951</v>
      </c>
      <c r="I28" s="78">
        <f t="shared" si="3"/>
        <v>0.6151358344113842</v>
      </c>
      <c r="J28" s="68">
        <f>'[2]61_szczegolna_sytuacja '!J26</f>
        <v>396</v>
      </c>
      <c r="K28" s="78">
        <f t="shared" si="4"/>
        <v>0.25614489003880986</v>
      </c>
      <c r="L28" s="68">
        <f>'[2]61_szczegolna_sytuacja '!L26</f>
        <v>178</v>
      </c>
      <c r="M28" s="145">
        <f t="shared" si="5"/>
        <v>0.11513583441138421</v>
      </c>
      <c r="N28" s="68">
        <f>'[2]61_szczegolna_sytuacja '!N26</f>
        <v>323</v>
      </c>
      <c r="O28" s="78">
        <f t="shared" si="6"/>
        <v>0.2089262613195343</v>
      </c>
      <c r="P28" s="68">
        <f>'[2]61_szczegolna_sytuacja '!P26</f>
        <v>13</v>
      </c>
      <c r="Q28" s="145">
        <f t="shared" si="7"/>
        <v>0.008408796895213453</v>
      </c>
      <c r="R28" s="68">
        <f>'[2]61_szczegolna_sytuacja '!R26</f>
        <v>48</v>
      </c>
      <c r="S28" s="80">
        <f t="shared" si="0"/>
        <v>0.031047865459249677</v>
      </c>
    </row>
    <row r="29" spans="1:19" s="11" customFormat="1" ht="16.5" customHeight="1">
      <c r="A29" s="146">
        <v>8</v>
      </c>
      <c r="B29" s="84" t="s">
        <v>42</v>
      </c>
      <c r="C29" s="68">
        <f>'[2]61_szczegolna_sytuacja '!C27</f>
        <v>10626</v>
      </c>
      <c r="D29" s="68">
        <f>'[2]61_szczegolna_sytuacja '!D27</f>
        <v>2304</v>
      </c>
      <c r="E29" s="7">
        <f t="shared" si="8"/>
        <v>0.21682665160926032</v>
      </c>
      <c r="F29" s="68">
        <f>'[2]61_szczegolna_sytuacja '!F27</f>
        <v>971</v>
      </c>
      <c r="G29" s="7">
        <f t="shared" si="2"/>
        <v>0.09137963485789573</v>
      </c>
      <c r="H29" s="68">
        <f>'[2]61_szczegolna_sytuacja '!H27</f>
        <v>7698</v>
      </c>
      <c r="I29" s="7">
        <f t="shared" si="3"/>
        <v>0.7244494635798984</v>
      </c>
      <c r="J29" s="68">
        <f>'[2]61_szczegolna_sytuacja '!J27</f>
        <v>3741</v>
      </c>
      <c r="K29" s="7">
        <f t="shared" si="4"/>
        <v>0.3520609824957651</v>
      </c>
      <c r="L29" s="68">
        <f>'[2]61_szczegolna_sytuacja '!L27</f>
        <v>25</v>
      </c>
      <c r="M29" s="147">
        <f t="shared" si="5"/>
        <v>0.002352719744024092</v>
      </c>
      <c r="N29" s="68">
        <f>'[2]61_szczegolna_sytuacja '!N27</f>
        <v>2114</v>
      </c>
      <c r="O29" s="7">
        <f t="shared" si="6"/>
        <v>0.19894598155467721</v>
      </c>
      <c r="P29" s="68">
        <f>'[2]61_szczegolna_sytuacja '!P27</f>
        <v>5</v>
      </c>
      <c r="Q29" s="147">
        <f t="shared" si="7"/>
        <v>0.0004705439488048184</v>
      </c>
      <c r="R29" s="68">
        <f>'[2]61_szczegolna_sytuacja '!R27</f>
        <v>920</v>
      </c>
      <c r="S29" s="8">
        <f t="shared" si="0"/>
        <v>0.08658008658008658</v>
      </c>
    </row>
    <row r="30" spans="1:19" s="54" customFormat="1" ht="30.75" customHeight="1">
      <c r="A30" s="254" t="s">
        <v>212</v>
      </c>
      <c r="B30" s="256"/>
      <c r="C30" s="189">
        <f>C31</f>
        <v>20435</v>
      </c>
      <c r="D30" s="189">
        <f>D31</f>
        <v>3319</v>
      </c>
      <c r="E30" s="202">
        <f>D30/$C$30</f>
        <v>0.16241742109126497</v>
      </c>
      <c r="F30" s="189">
        <f>F31</f>
        <v>1158</v>
      </c>
      <c r="G30" s="202">
        <f>F30/$C$30</f>
        <v>0.05666748226082701</v>
      </c>
      <c r="H30" s="189">
        <f>H31</f>
        <v>13585</v>
      </c>
      <c r="I30" s="202">
        <f>H30/$C$30</f>
        <v>0.6647908000978713</v>
      </c>
      <c r="J30" s="189">
        <f>J31</f>
        <v>9417</v>
      </c>
      <c r="K30" s="202">
        <f>J30/$C$30</f>
        <v>0.46082701247859065</v>
      </c>
      <c r="L30" s="189">
        <f>L31</f>
        <v>73</v>
      </c>
      <c r="M30" s="244">
        <f>L30/$C$30</f>
        <v>0.003572302422314656</v>
      </c>
      <c r="N30" s="189">
        <f>N31</f>
        <v>3307</v>
      </c>
      <c r="O30" s="245">
        <f>N30/$C$30</f>
        <v>0.161830193295816</v>
      </c>
      <c r="P30" s="189">
        <f>P31</f>
        <v>15</v>
      </c>
      <c r="Q30" s="203">
        <f>P30/$C$30</f>
        <v>0.0007340347443112308</v>
      </c>
      <c r="R30" s="189">
        <f>R31</f>
        <v>1430</v>
      </c>
      <c r="S30" s="197">
        <f t="shared" si="0"/>
        <v>0.06997797895767066</v>
      </c>
    </row>
    <row r="31" spans="1:19" s="59" customFormat="1" ht="16.5" customHeight="1">
      <c r="A31" s="146">
        <v>12</v>
      </c>
      <c r="B31" s="84" t="s">
        <v>155</v>
      </c>
      <c r="C31" s="68">
        <f>'[2]61_szczegolna_sytuacja '!C29</f>
        <v>20435</v>
      </c>
      <c r="D31" s="68">
        <f>'[2]61_szczegolna_sytuacja '!D29</f>
        <v>3319</v>
      </c>
      <c r="E31" s="7">
        <f t="shared" si="8"/>
        <v>0.16241742109126497</v>
      </c>
      <c r="F31" s="68">
        <f>'[2]61_szczegolna_sytuacja '!F29</f>
        <v>1158</v>
      </c>
      <c r="G31" s="7">
        <f t="shared" si="2"/>
        <v>0.05666748226082701</v>
      </c>
      <c r="H31" s="68">
        <f>'[2]61_szczegolna_sytuacja '!H29</f>
        <v>13585</v>
      </c>
      <c r="I31" s="7">
        <f t="shared" si="3"/>
        <v>0.6647908000978713</v>
      </c>
      <c r="J31" s="68">
        <f>'[2]61_szczegolna_sytuacja '!J29</f>
        <v>9417</v>
      </c>
      <c r="K31" s="7">
        <f t="shared" si="4"/>
        <v>0.46082701247859065</v>
      </c>
      <c r="L31" s="68">
        <f>'[2]61_szczegolna_sytuacja '!L29</f>
        <v>73</v>
      </c>
      <c r="M31" s="147">
        <f t="shared" si="5"/>
        <v>0.003572302422314656</v>
      </c>
      <c r="N31" s="68">
        <f>'[2]61_szczegolna_sytuacja '!N29</f>
        <v>3307</v>
      </c>
      <c r="O31" s="7">
        <f t="shared" si="6"/>
        <v>0.161830193295816</v>
      </c>
      <c r="P31" s="68">
        <f>'[2]61_szczegolna_sytuacja '!P29</f>
        <v>15</v>
      </c>
      <c r="Q31" s="147">
        <f t="shared" si="7"/>
        <v>0.0007340347443112308</v>
      </c>
      <c r="R31" s="68">
        <f>'[2]61_szczegolna_sytuacja '!R29</f>
        <v>1430</v>
      </c>
      <c r="S31" s="8">
        <f t="shared" si="0"/>
        <v>0.06997797895767066</v>
      </c>
    </row>
    <row r="32" spans="1:19" s="54" customFormat="1" ht="30.75" customHeight="1">
      <c r="A32" s="254" t="s">
        <v>185</v>
      </c>
      <c r="B32" s="255"/>
      <c r="C32" s="189">
        <f>SUM(C33:C38)</f>
        <v>17148</v>
      </c>
      <c r="D32" s="189">
        <f>SUM(D33:D38)</f>
        <v>5043</v>
      </c>
      <c r="E32" s="202">
        <f>D32/$C$32</f>
        <v>0.29408677396780963</v>
      </c>
      <c r="F32" s="189">
        <f>SUM(F33:F38)</f>
        <v>2457</v>
      </c>
      <c r="G32" s="202">
        <f>F32/$C$32</f>
        <v>0.14328201539538138</v>
      </c>
      <c r="H32" s="189">
        <f>SUM(H33:H38)</f>
        <v>10812</v>
      </c>
      <c r="I32" s="202">
        <f>H32/$C$32</f>
        <v>0.6305108467459762</v>
      </c>
      <c r="J32" s="189">
        <f>SUM(J33:J38)</f>
        <v>5955</v>
      </c>
      <c r="K32" s="202">
        <f>J32/$C$32</f>
        <v>0.3472708187543737</v>
      </c>
      <c r="L32" s="189">
        <f>SUM(L33:L38)</f>
        <v>124</v>
      </c>
      <c r="M32" s="203">
        <f>L32/$C$32</f>
        <v>0.007231163984138092</v>
      </c>
      <c r="N32" s="189">
        <f>SUM(N33:N38)</f>
        <v>3668</v>
      </c>
      <c r="O32" s="202">
        <f>N32/$C$32</f>
        <v>0.2139024959178913</v>
      </c>
      <c r="P32" s="189">
        <f>SUM(P33:P38)</f>
        <v>26</v>
      </c>
      <c r="Q32" s="203">
        <f>P32/$C$32</f>
        <v>0.0015162118031257288</v>
      </c>
      <c r="R32" s="189">
        <f>SUM(R33:R38)</f>
        <v>760</v>
      </c>
      <c r="S32" s="197">
        <f t="shared" si="0"/>
        <v>0.04432003732213669</v>
      </c>
    </row>
    <row r="33" spans="1:19" s="240" customFormat="1" ht="16.5" customHeight="1">
      <c r="A33" s="144">
        <v>1</v>
      </c>
      <c r="B33" s="76" t="s">
        <v>93</v>
      </c>
      <c r="C33" s="68">
        <f>'[2]61_szczegolna_sytuacja '!C31</f>
        <v>3681</v>
      </c>
      <c r="D33" s="68">
        <f>'[2]61_szczegolna_sytuacja '!D31</f>
        <v>1371</v>
      </c>
      <c r="E33" s="78">
        <f aca="true" t="shared" si="9" ref="E33:E38">D33/C33</f>
        <v>0.3724531377343113</v>
      </c>
      <c r="F33" s="68">
        <f>'[2]61_szczegolna_sytuacja '!F31</f>
        <v>710</v>
      </c>
      <c r="G33" s="78">
        <f aca="true" t="shared" si="10" ref="G33:G38">F33/C33</f>
        <v>0.19288236892148872</v>
      </c>
      <c r="H33" s="68">
        <f>'[2]61_szczegolna_sytuacja '!H31</f>
        <v>2579</v>
      </c>
      <c r="I33" s="78">
        <f aca="true" t="shared" si="11" ref="I33:I38">H33/C33</f>
        <v>0.7006248302091823</v>
      </c>
      <c r="J33" s="68">
        <f>'[2]61_szczegolna_sytuacja '!J31</f>
        <v>1079</v>
      </c>
      <c r="K33" s="78">
        <f aca="true" t="shared" si="12" ref="K33:K38">J33/C33</f>
        <v>0.2931268676989948</v>
      </c>
      <c r="L33" s="68">
        <f>'[2]61_szczegolna_sytuacja '!L31</f>
        <v>0</v>
      </c>
      <c r="M33" s="145">
        <f aca="true" t="shared" si="13" ref="M33:M38">L33/C33</f>
        <v>0</v>
      </c>
      <c r="N33" s="68">
        <f>'[2]61_szczegolna_sytuacja '!N31</f>
        <v>473</v>
      </c>
      <c r="O33" s="78">
        <f aca="true" t="shared" si="14" ref="O33:O38">N33/C33</f>
        <v>0.1284976908448791</v>
      </c>
      <c r="P33" s="68">
        <f>'[2]61_szczegolna_sytuacja '!P31</f>
        <v>1</v>
      </c>
      <c r="Q33" s="145">
        <f aca="true" t="shared" si="15" ref="Q33:Q38">P33/C33</f>
        <v>0.00027166530834012495</v>
      </c>
      <c r="R33" s="68">
        <f>'[2]61_szczegolna_sytuacja '!R31</f>
        <v>52</v>
      </c>
      <c r="S33" s="80">
        <f t="shared" si="0"/>
        <v>0.014126596033686498</v>
      </c>
    </row>
    <row r="34" spans="1:19" s="240" customFormat="1" ht="16.5" customHeight="1">
      <c r="A34" s="144">
        <v>4</v>
      </c>
      <c r="B34" s="76" t="s">
        <v>82</v>
      </c>
      <c r="C34" s="68">
        <f>'[2]61_szczegolna_sytuacja '!C32</f>
        <v>2040</v>
      </c>
      <c r="D34" s="68">
        <f>'[2]61_szczegolna_sytuacja '!D32</f>
        <v>550</v>
      </c>
      <c r="E34" s="78">
        <f t="shared" si="9"/>
        <v>0.2696078431372549</v>
      </c>
      <c r="F34" s="68">
        <f>'[2]61_szczegolna_sytuacja '!F32</f>
        <v>264</v>
      </c>
      <c r="G34" s="78">
        <f t="shared" si="10"/>
        <v>0.12941176470588237</v>
      </c>
      <c r="H34" s="68">
        <f>'[2]61_szczegolna_sytuacja '!H32</f>
        <v>1238</v>
      </c>
      <c r="I34" s="78">
        <f t="shared" si="11"/>
        <v>0.6068627450980392</v>
      </c>
      <c r="J34" s="68">
        <f>'[2]61_szczegolna_sytuacja '!J32</f>
        <v>761</v>
      </c>
      <c r="K34" s="78">
        <f t="shared" si="12"/>
        <v>0.3730392156862745</v>
      </c>
      <c r="L34" s="68">
        <f>'[2]61_szczegolna_sytuacja '!L32</f>
        <v>55</v>
      </c>
      <c r="M34" s="145">
        <f t="shared" si="13"/>
        <v>0.02696078431372549</v>
      </c>
      <c r="N34" s="68">
        <f>'[2]61_szczegolna_sytuacja '!N32</f>
        <v>428</v>
      </c>
      <c r="O34" s="78">
        <f t="shared" si="14"/>
        <v>0.20980392156862746</v>
      </c>
      <c r="P34" s="68">
        <f>'[2]61_szczegolna_sytuacja '!P32</f>
        <v>6</v>
      </c>
      <c r="Q34" s="145">
        <f t="shared" si="15"/>
        <v>0.0029411764705882353</v>
      </c>
      <c r="R34" s="68">
        <f>'[2]61_szczegolna_sytuacja '!R32</f>
        <v>98</v>
      </c>
      <c r="S34" s="80">
        <f t="shared" si="0"/>
        <v>0.04803921568627451</v>
      </c>
    </row>
    <row r="35" spans="1:19" s="240" customFormat="1" ht="16.5" customHeight="1">
      <c r="A35" s="144">
        <v>5</v>
      </c>
      <c r="B35" s="76" t="s">
        <v>83</v>
      </c>
      <c r="C35" s="68">
        <f>'[2]61_szczegolna_sytuacja '!C33</f>
        <v>2224</v>
      </c>
      <c r="D35" s="68">
        <f>'[2]61_szczegolna_sytuacja '!D33</f>
        <v>624</v>
      </c>
      <c r="E35" s="78">
        <f t="shared" si="9"/>
        <v>0.2805755395683453</v>
      </c>
      <c r="F35" s="68">
        <f>'[2]61_szczegolna_sytuacja '!F33</f>
        <v>302</v>
      </c>
      <c r="G35" s="78">
        <f t="shared" si="10"/>
        <v>0.1357913669064748</v>
      </c>
      <c r="H35" s="68">
        <f>'[2]61_szczegolna_sytuacja '!H33</f>
        <v>1305</v>
      </c>
      <c r="I35" s="78">
        <f t="shared" si="11"/>
        <v>0.5867805755395683</v>
      </c>
      <c r="J35" s="68">
        <f>'[2]61_szczegolna_sytuacja '!J33</f>
        <v>825</v>
      </c>
      <c r="K35" s="78">
        <f t="shared" si="12"/>
        <v>0.37095323741007197</v>
      </c>
      <c r="L35" s="68">
        <f>'[2]61_szczegolna_sytuacja '!L33</f>
        <v>28</v>
      </c>
      <c r="M35" s="145">
        <f t="shared" si="13"/>
        <v>0.012589928057553957</v>
      </c>
      <c r="N35" s="68">
        <f>'[2]61_szczegolna_sytuacja '!N33</f>
        <v>614</v>
      </c>
      <c r="O35" s="78">
        <f t="shared" si="14"/>
        <v>0.2760791366906475</v>
      </c>
      <c r="P35" s="68">
        <f>'[2]61_szczegolna_sytuacja '!P33</f>
        <v>7</v>
      </c>
      <c r="Q35" s="145">
        <f t="shared" si="15"/>
        <v>0.003147482014388489</v>
      </c>
      <c r="R35" s="68">
        <f>'[2]61_szczegolna_sytuacja '!R33</f>
        <v>224</v>
      </c>
      <c r="S35" s="80">
        <f t="shared" si="0"/>
        <v>0.10071942446043165</v>
      </c>
    </row>
    <row r="36" spans="1:19" s="240" customFormat="1" ht="16.5" customHeight="1">
      <c r="A36" s="144">
        <v>6</v>
      </c>
      <c r="B36" s="76" t="s">
        <v>84</v>
      </c>
      <c r="C36" s="68">
        <f>'[2]61_szczegolna_sytuacja '!C34</f>
        <v>1562</v>
      </c>
      <c r="D36" s="68">
        <f>'[2]61_szczegolna_sytuacja '!D34</f>
        <v>425</v>
      </c>
      <c r="E36" s="78">
        <f t="shared" si="9"/>
        <v>0.27208706786171577</v>
      </c>
      <c r="F36" s="68">
        <f>'[2]61_szczegolna_sytuacja '!F34</f>
        <v>215</v>
      </c>
      <c r="G36" s="78">
        <f t="shared" si="10"/>
        <v>0.1376440460947503</v>
      </c>
      <c r="H36" s="68">
        <f>'[2]61_szczegolna_sytuacja '!H34</f>
        <v>916</v>
      </c>
      <c r="I36" s="78">
        <f t="shared" si="11"/>
        <v>0.586427656850192</v>
      </c>
      <c r="J36" s="68">
        <f>'[2]61_szczegolna_sytuacja '!J34</f>
        <v>590</v>
      </c>
      <c r="K36" s="78">
        <f t="shared" si="12"/>
        <v>0.37772087067861715</v>
      </c>
      <c r="L36" s="68">
        <f>'[2]61_szczegolna_sytuacja '!L34</f>
        <v>2</v>
      </c>
      <c r="M36" s="145">
        <f t="shared" si="13"/>
        <v>0.0012804097311139564</v>
      </c>
      <c r="N36" s="68">
        <f>'[2]61_szczegolna_sytuacja '!N34</f>
        <v>378</v>
      </c>
      <c r="O36" s="78">
        <f t="shared" si="14"/>
        <v>0.24199743918053776</v>
      </c>
      <c r="P36" s="68">
        <f>'[2]61_szczegolna_sytuacja '!P34</f>
        <v>2</v>
      </c>
      <c r="Q36" s="145">
        <f t="shared" si="15"/>
        <v>0.0012804097311139564</v>
      </c>
      <c r="R36" s="68">
        <f>'[2]61_szczegolna_sytuacja '!R34</f>
        <v>98</v>
      </c>
      <c r="S36" s="80">
        <f t="shared" si="0"/>
        <v>0.06274007682458387</v>
      </c>
    </row>
    <row r="37" spans="1:19" s="240" customFormat="1" ht="16.5" customHeight="1">
      <c r="A37" s="144">
        <v>7</v>
      </c>
      <c r="B37" s="76" t="s">
        <v>85</v>
      </c>
      <c r="C37" s="68">
        <f>'[2]61_szczegolna_sytuacja '!C35</f>
        <v>1974</v>
      </c>
      <c r="D37" s="68">
        <f>'[2]61_szczegolna_sytuacja '!D35</f>
        <v>499</v>
      </c>
      <c r="E37" s="78">
        <f t="shared" si="9"/>
        <v>0.25278622087132724</v>
      </c>
      <c r="F37" s="68">
        <f>'[2]61_szczegolna_sytuacja '!F35</f>
        <v>247</v>
      </c>
      <c r="G37" s="78">
        <f t="shared" si="10"/>
        <v>0.12512664640324214</v>
      </c>
      <c r="H37" s="68">
        <f>'[2]61_szczegolna_sytuacja '!H35</f>
        <v>1105</v>
      </c>
      <c r="I37" s="78">
        <f t="shared" si="11"/>
        <v>0.5597771023302939</v>
      </c>
      <c r="J37" s="68">
        <f>'[2]61_szczegolna_sytuacja '!J35</f>
        <v>817</v>
      </c>
      <c r="K37" s="78">
        <f t="shared" si="12"/>
        <v>0.4138804457953394</v>
      </c>
      <c r="L37" s="68">
        <f>'[2]61_szczegolna_sytuacja '!L35</f>
        <v>33</v>
      </c>
      <c r="M37" s="145">
        <f t="shared" si="13"/>
        <v>0.016717325227963525</v>
      </c>
      <c r="N37" s="68">
        <f>'[2]61_szczegolna_sytuacja '!N35</f>
        <v>423</v>
      </c>
      <c r="O37" s="78">
        <f t="shared" si="14"/>
        <v>0.21428571428571427</v>
      </c>
      <c r="P37" s="68">
        <f>'[2]61_szczegolna_sytuacja '!P35</f>
        <v>4</v>
      </c>
      <c r="Q37" s="145">
        <f t="shared" si="15"/>
        <v>0.002026342451874367</v>
      </c>
      <c r="R37" s="68">
        <f>'[2]61_szczegolna_sytuacja '!R35</f>
        <v>102</v>
      </c>
      <c r="S37" s="80">
        <f t="shared" si="0"/>
        <v>0.05167173252279635</v>
      </c>
    </row>
    <row r="38" spans="1:19" s="240" customFormat="1" ht="16.5" customHeight="1">
      <c r="A38" s="144">
        <v>15</v>
      </c>
      <c r="B38" s="76" t="s">
        <v>90</v>
      </c>
      <c r="C38" s="68">
        <f>'[2]61_szczegolna_sytuacja '!C36</f>
        <v>5667</v>
      </c>
      <c r="D38" s="68">
        <f>'[2]61_szczegolna_sytuacja '!D36</f>
        <v>1574</v>
      </c>
      <c r="E38" s="78">
        <f t="shared" si="9"/>
        <v>0.27774836774307393</v>
      </c>
      <c r="F38" s="68">
        <f>'[2]61_szczegolna_sytuacja '!F36</f>
        <v>719</v>
      </c>
      <c r="G38" s="78">
        <f t="shared" si="10"/>
        <v>0.12687488971236985</v>
      </c>
      <c r="H38" s="68">
        <f>'[2]61_szczegolna_sytuacja '!H36</f>
        <v>3669</v>
      </c>
      <c r="I38" s="78">
        <f t="shared" si="11"/>
        <v>0.6474325039703547</v>
      </c>
      <c r="J38" s="68">
        <f>'[2]61_szczegolna_sytuacja '!J36</f>
        <v>1883</v>
      </c>
      <c r="K38" s="78">
        <f t="shared" si="12"/>
        <v>0.3322745720839951</v>
      </c>
      <c r="L38" s="68">
        <f>'[2]61_szczegolna_sytuacja '!L36</f>
        <v>6</v>
      </c>
      <c r="M38" s="145">
        <f t="shared" si="13"/>
        <v>0.0010587612493382743</v>
      </c>
      <c r="N38" s="68">
        <f>'[2]61_szczegolna_sytuacja '!N36</f>
        <v>1352</v>
      </c>
      <c r="O38" s="78">
        <f t="shared" si="14"/>
        <v>0.2385742015175578</v>
      </c>
      <c r="P38" s="68">
        <f>'[2]61_szczegolna_sytuacja '!P36</f>
        <v>6</v>
      </c>
      <c r="Q38" s="145">
        <f t="shared" si="15"/>
        <v>0.0010587612493382743</v>
      </c>
      <c r="R38" s="68">
        <f>'[2]61_szczegolna_sytuacja '!R36</f>
        <v>186</v>
      </c>
      <c r="S38" s="80">
        <f t="shared" si="0"/>
        <v>0.0328215987294865</v>
      </c>
    </row>
    <row r="39" spans="1:19" s="54" customFormat="1" ht="33.75" customHeight="1">
      <c r="A39" s="254" t="s">
        <v>186</v>
      </c>
      <c r="B39" s="255"/>
      <c r="C39" s="189">
        <f>SUM(C40:C46)</f>
        <v>13000</v>
      </c>
      <c r="D39" s="189">
        <f>SUM(D40:D46)</f>
        <v>3406</v>
      </c>
      <c r="E39" s="202">
        <f>D39/$C$39</f>
        <v>0.262</v>
      </c>
      <c r="F39" s="189">
        <f>SUM(F40:F46)</f>
        <v>1630</v>
      </c>
      <c r="G39" s="202">
        <f>F39/$C$39</f>
        <v>0.12538461538461537</v>
      </c>
      <c r="H39" s="189">
        <f>SUM(H40:H46)</f>
        <v>8202</v>
      </c>
      <c r="I39" s="202">
        <f>H39/$C$39</f>
        <v>0.6309230769230769</v>
      </c>
      <c r="J39" s="189">
        <f>SUM(J40:J46)</f>
        <v>4915</v>
      </c>
      <c r="K39" s="202">
        <f>J39/$C$39</f>
        <v>0.3780769230769231</v>
      </c>
      <c r="L39" s="189">
        <f>SUM(L40:L46)</f>
        <v>296</v>
      </c>
      <c r="M39" s="203">
        <f>L39/$C$39</f>
        <v>0.02276923076923077</v>
      </c>
      <c r="N39" s="189">
        <f>SUM(N40:N46)</f>
        <v>2611</v>
      </c>
      <c r="O39" s="202">
        <f>N39/$C$39</f>
        <v>0.20084615384615384</v>
      </c>
      <c r="P39" s="189">
        <f>SUM(P40:P46)</f>
        <v>38</v>
      </c>
      <c r="Q39" s="203">
        <f>P39/$C$39</f>
        <v>0.002923076923076923</v>
      </c>
      <c r="R39" s="189">
        <f>SUM(R40:R46)</f>
        <v>713</v>
      </c>
      <c r="S39" s="197">
        <f t="shared" si="0"/>
        <v>0.05484615384615384</v>
      </c>
    </row>
    <row r="40" spans="1:19" s="240" customFormat="1" ht="16.5" customHeight="1">
      <c r="A40" s="144">
        <v>2</v>
      </c>
      <c r="B40" s="76" t="s">
        <v>80</v>
      </c>
      <c r="C40" s="68">
        <f>'[2]61_szczegolna_sytuacja '!C38</f>
        <v>934</v>
      </c>
      <c r="D40" s="68">
        <f>'[2]61_szczegolna_sytuacja '!D38</f>
        <v>274</v>
      </c>
      <c r="E40" s="78">
        <f aca="true" t="shared" si="16" ref="E40:E46">D40/C40</f>
        <v>0.29336188436830835</v>
      </c>
      <c r="F40" s="68">
        <f>'[2]61_szczegolna_sytuacja '!F38</f>
        <v>138</v>
      </c>
      <c r="G40" s="78">
        <f aca="true" t="shared" si="17" ref="G40:G46">F40/C40</f>
        <v>0.14775160599571735</v>
      </c>
      <c r="H40" s="68">
        <f>'[2]61_szczegolna_sytuacja '!H38</f>
        <v>472</v>
      </c>
      <c r="I40" s="78">
        <f aca="true" t="shared" si="18" ref="I40:I46">H40/C40</f>
        <v>0.5053533190578159</v>
      </c>
      <c r="J40" s="68">
        <f>'[2]61_szczegolna_sytuacja '!J38</f>
        <v>354</v>
      </c>
      <c r="K40" s="78">
        <f aca="true" t="shared" si="19" ref="K40:K46">J40/C40</f>
        <v>0.37901498929336186</v>
      </c>
      <c r="L40" s="68">
        <f>'[2]61_szczegolna_sytuacja '!L38</f>
        <v>86</v>
      </c>
      <c r="M40" s="145">
        <f aca="true" t="shared" si="20" ref="M40:M46">L40/C40</f>
        <v>0.09207708779443255</v>
      </c>
      <c r="N40" s="68">
        <f>'[2]61_szczegolna_sytuacja '!N38</f>
        <v>298</v>
      </c>
      <c r="O40" s="78">
        <f aca="true" t="shared" si="21" ref="O40:O46">N40/C40</f>
        <v>0.31905781584582443</v>
      </c>
      <c r="P40" s="68">
        <f>'[2]61_szczegolna_sytuacja '!P38</f>
        <v>11</v>
      </c>
      <c r="Q40" s="145">
        <f aca="true" t="shared" si="22" ref="Q40:Q46">P40/C40</f>
        <v>0.011777301927194861</v>
      </c>
      <c r="R40" s="68">
        <f>'[2]61_szczegolna_sytuacja '!R38</f>
        <v>63</v>
      </c>
      <c r="S40" s="80">
        <f t="shared" si="0"/>
        <v>0.06745182012847965</v>
      </c>
    </row>
    <row r="41" spans="1:19" s="240" customFormat="1" ht="16.5" customHeight="1">
      <c r="A41" s="144">
        <v>3</v>
      </c>
      <c r="B41" s="76" t="s">
        <v>81</v>
      </c>
      <c r="C41" s="68">
        <f>'[2]61_szczegolna_sytuacja '!C39</f>
        <v>908</v>
      </c>
      <c r="D41" s="68">
        <f>'[2]61_szczegolna_sytuacja '!D39</f>
        <v>319</v>
      </c>
      <c r="E41" s="78">
        <f t="shared" si="16"/>
        <v>0.3513215859030837</v>
      </c>
      <c r="F41" s="68">
        <f>'[2]61_szczegolna_sytuacja '!F39</f>
        <v>188</v>
      </c>
      <c r="G41" s="78">
        <f t="shared" si="17"/>
        <v>0.20704845814977973</v>
      </c>
      <c r="H41" s="68">
        <f>'[2]61_szczegolna_sytuacja '!H39</f>
        <v>375</v>
      </c>
      <c r="I41" s="78">
        <f t="shared" si="18"/>
        <v>0.4129955947136564</v>
      </c>
      <c r="J41" s="68">
        <f>'[2]61_szczegolna_sytuacja '!J39</f>
        <v>339</v>
      </c>
      <c r="K41" s="78">
        <f t="shared" si="19"/>
        <v>0.3733480176211454</v>
      </c>
      <c r="L41" s="68">
        <f>'[2]61_szczegolna_sytuacja '!L39</f>
        <v>77</v>
      </c>
      <c r="M41" s="145">
        <f t="shared" si="20"/>
        <v>0.08480176211453745</v>
      </c>
      <c r="N41" s="68">
        <f>'[2]61_szczegolna_sytuacja '!N39</f>
        <v>235</v>
      </c>
      <c r="O41" s="78">
        <f t="shared" si="21"/>
        <v>0.2588105726872247</v>
      </c>
      <c r="P41" s="68">
        <f>'[2]61_szczegolna_sytuacja '!P39</f>
        <v>7</v>
      </c>
      <c r="Q41" s="145">
        <f t="shared" si="22"/>
        <v>0.007709251101321586</v>
      </c>
      <c r="R41" s="68">
        <f>'[2]61_szczegolna_sytuacja '!R39</f>
        <v>52</v>
      </c>
      <c r="S41" s="80">
        <f t="shared" si="0"/>
        <v>0.05726872246696035</v>
      </c>
    </row>
    <row r="42" spans="1:19" s="240" customFormat="1" ht="16.5" customHeight="1">
      <c r="A42" s="144">
        <v>8</v>
      </c>
      <c r="B42" s="76" t="s">
        <v>86</v>
      </c>
      <c r="C42" s="68">
        <f>'[2]61_szczegolna_sytuacja '!C40</f>
        <v>3190</v>
      </c>
      <c r="D42" s="68">
        <f>'[2]61_szczegolna_sytuacja '!D40</f>
        <v>763</v>
      </c>
      <c r="E42" s="78">
        <f t="shared" si="16"/>
        <v>0.23918495297805642</v>
      </c>
      <c r="F42" s="68">
        <f>'[2]61_szczegolna_sytuacja '!F40</f>
        <v>355</v>
      </c>
      <c r="G42" s="78">
        <f t="shared" si="17"/>
        <v>0.11128526645768025</v>
      </c>
      <c r="H42" s="68">
        <f>'[2]61_szczegolna_sytuacja '!H40</f>
        <v>1934</v>
      </c>
      <c r="I42" s="78">
        <f t="shared" si="18"/>
        <v>0.606269592476489</v>
      </c>
      <c r="J42" s="68">
        <f>'[2]61_szczegolna_sytuacja '!J40</f>
        <v>1208</v>
      </c>
      <c r="K42" s="78">
        <f t="shared" si="19"/>
        <v>0.3786833855799373</v>
      </c>
      <c r="L42" s="68">
        <f>'[2]61_szczegolna_sytuacja '!L40</f>
        <v>111</v>
      </c>
      <c r="M42" s="145">
        <f t="shared" si="20"/>
        <v>0.034796238244514104</v>
      </c>
      <c r="N42" s="68">
        <f>'[2]61_szczegolna_sytuacja '!N40</f>
        <v>755</v>
      </c>
      <c r="O42" s="78">
        <f t="shared" si="21"/>
        <v>0.23667711598746083</v>
      </c>
      <c r="P42" s="68">
        <f>'[2]61_szczegolna_sytuacja '!P40</f>
        <v>12</v>
      </c>
      <c r="Q42" s="145">
        <f t="shared" si="22"/>
        <v>0.003761755485893417</v>
      </c>
      <c r="R42" s="68">
        <f>'[2]61_szczegolna_sytuacja '!R40</f>
        <v>161</v>
      </c>
      <c r="S42" s="80">
        <f t="shared" si="0"/>
        <v>0.05047021943573668</v>
      </c>
    </row>
    <row r="43" spans="1:19" s="240" customFormat="1" ht="16.5" customHeight="1">
      <c r="A43" s="144">
        <v>9</v>
      </c>
      <c r="B43" s="76" t="s">
        <v>87</v>
      </c>
      <c r="C43" s="68">
        <f>'[2]61_szczegolna_sytuacja '!C41</f>
        <v>2338</v>
      </c>
      <c r="D43" s="68">
        <f>'[2]61_szczegolna_sytuacja '!D41</f>
        <v>468</v>
      </c>
      <c r="E43" s="78">
        <f t="shared" si="16"/>
        <v>0.20017108639863132</v>
      </c>
      <c r="F43" s="68">
        <f>'[2]61_szczegolna_sytuacja '!F41</f>
        <v>194</v>
      </c>
      <c r="G43" s="78">
        <f t="shared" si="17"/>
        <v>0.08297690333618478</v>
      </c>
      <c r="H43" s="68">
        <f>'[2]61_szczegolna_sytuacja '!H41</f>
        <v>1600</v>
      </c>
      <c r="I43" s="78">
        <f t="shared" si="18"/>
        <v>0.6843455945252352</v>
      </c>
      <c r="J43" s="68">
        <f>'[2]61_szczegolna_sytuacja '!J41</f>
        <v>983</v>
      </c>
      <c r="K43" s="78">
        <f t="shared" si="19"/>
        <v>0.4204448246364414</v>
      </c>
      <c r="L43" s="68">
        <f>'[2]61_szczegolna_sytuacja '!L41</f>
        <v>1</v>
      </c>
      <c r="M43" s="145">
        <f t="shared" si="20"/>
        <v>0.000427715996578272</v>
      </c>
      <c r="N43" s="68">
        <f>'[2]61_szczegolna_sytuacja '!N41</f>
        <v>370</v>
      </c>
      <c r="O43" s="78">
        <f t="shared" si="21"/>
        <v>0.15825491873396064</v>
      </c>
      <c r="P43" s="68">
        <f>'[2]61_szczegolna_sytuacja '!P41</f>
        <v>2</v>
      </c>
      <c r="Q43" s="145">
        <f t="shared" si="22"/>
        <v>0.000855431993156544</v>
      </c>
      <c r="R43" s="68">
        <f>'[2]61_szczegolna_sytuacja '!R41</f>
        <v>146</v>
      </c>
      <c r="S43" s="80">
        <f t="shared" si="0"/>
        <v>0.06244653550042772</v>
      </c>
    </row>
    <row r="44" spans="1:19" s="240" customFormat="1" ht="16.5" customHeight="1">
      <c r="A44" s="144">
        <v>11</v>
      </c>
      <c r="B44" s="55" t="s">
        <v>88</v>
      </c>
      <c r="C44" s="68">
        <f>'[2]61_szczegolna_sytuacja '!C42</f>
        <v>2008</v>
      </c>
      <c r="D44" s="68">
        <f>'[2]61_szczegolna_sytuacja '!D42</f>
        <v>664</v>
      </c>
      <c r="E44" s="78">
        <f t="shared" si="16"/>
        <v>0.33067729083665337</v>
      </c>
      <c r="F44" s="68">
        <f>'[2]61_szczegolna_sytuacja '!F42</f>
        <v>328</v>
      </c>
      <c r="G44" s="78">
        <f t="shared" si="17"/>
        <v>0.16334661354581673</v>
      </c>
      <c r="H44" s="68">
        <f>'[2]61_szczegolna_sytuacja '!H42</f>
        <v>1274</v>
      </c>
      <c r="I44" s="78">
        <f t="shared" si="18"/>
        <v>0.6344621513944223</v>
      </c>
      <c r="J44" s="68">
        <f>'[2]61_szczegolna_sytuacja '!J42</f>
        <v>656</v>
      </c>
      <c r="K44" s="78">
        <f t="shared" si="19"/>
        <v>0.32669322709163345</v>
      </c>
      <c r="L44" s="68">
        <f>'[2]61_szczegolna_sytuacja '!L42</f>
        <v>4</v>
      </c>
      <c r="M44" s="145">
        <f t="shared" si="20"/>
        <v>0.00199203187250996</v>
      </c>
      <c r="N44" s="68">
        <f>'[2]61_szczegolna_sytuacja '!N42</f>
        <v>480</v>
      </c>
      <c r="O44" s="78">
        <f t="shared" si="21"/>
        <v>0.23904382470119523</v>
      </c>
      <c r="P44" s="68">
        <f>'[2]61_szczegolna_sytuacja '!P42</f>
        <v>0</v>
      </c>
      <c r="Q44" s="145">
        <f t="shared" si="22"/>
        <v>0</v>
      </c>
      <c r="R44" s="68">
        <f>'[2]61_szczegolna_sytuacja '!R42</f>
        <v>90</v>
      </c>
      <c r="S44" s="80">
        <f t="shared" si="0"/>
        <v>0.044820717131474105</v>
      </c>
    </row>
    <row r="45" spans="1:19" s="240" customFormat="1" ht="16.5" customHeight="1">
      <c r="A45" s="144">
        <v>13</v>
      </c>
      <c r="B45" s="76" t="s">
        <v>89</v>
      </c>
      <c r="C45" s="68">
        <f>'[2]61_szczegolna_sytuacja '!C43</f>
        <v>1112</v>
      </c>
      <c r="D45" s="68">
        <f>'[2]61_szczegolna_sytuacja '!D43</f>
        <v>236</v>
      </c>
      <c r="E45" s="78">
        <f t="shared" si="16"/>
        <v>0.21223021582733814</v>
      </c>
      <c r="F45" s="68">
        <f>'[2]61_szczegolna_sytuacja '!F43</f>
        <v>102</v>
      </c>
      <c r="G45" s="78">
        <f t="shared" si="17"/>
        <v>0.09172661870503597</v>
      </c>
      <c r="H45" s="68">
        <f>'[2]61_szczegolna_sytuacja '!H43</f>
        <v>702</v>
      </c>
      <c r="I45" s="78">
        <f t="shared" si="18"/>
        <v>0.6312949640287769</v>
      </c>
      <c r="J45" s="68">
        <f>'[2]61_szczegolna_sytuacja '!J43</f>
        <v>576</v>
      </c>
      <c r="K45" s="78">
        <f t="shared" si="19"/>
        <v>0.5179856115107914</v>
      </c>
      <c r="L45" s="68">
        <f>'[2]61_szczegolna_sytuacja '!L43</f>
        <v>0</v>
      </c>
      <c r="M45" s="145">
        <f t="shared" si="20"/>
        <v>0</v>
      </c>
      <c r="N45" s="68">
        <f>'[2]61_szczegolna_sytuacja '!N43</f>
        <v>99</v>
      </c>
      <c r="O45" s="78">
        <f t="shared" si="21"/>
        <v>0.08902877697841727</v>
      </c>
      <c r="P45" s="68">
        <f>'[2]61_szczegolna_sytuacja '!P43</f>
        <v>2</v>
      </c>
      <c r="Q45" s="145">
        <f t="shared" si="22"/>
        <v>0.0017985611510791368</v>
      </c>
      <c r="R45" s="68">
        <f>'[2]61_szczegolna_sytuacja '!R43</f>
        <v>60</v>
      </c>
      <c r="S45" s="80">
        <f t="shared" si="0"/>
        <v>0.0539568345323741</v>
      </c>
    </row>
    <row r="46" spans="1:19" s="240" customFormat="1" ht="16.5" customHeight="1">
      <c r="A46" s="144">
        <v>17</v>
      </c>
      <c r="B46" s="76" t="s">
        <v>91</v>
      </c>
      <c r="C46" s="68">
        <f>'[2]61_szczegolna_sytuacja '!C44</f>
        <v>2510</v>
      </c>
      <c r="D46" s="68">
        <f>'[2]61_szczegolna_sytuacja '!D44</f>
        <v>682</v>
      </c>
      <c r="E46" s="78">
        <f t="shared" si="16"/>
        <v>0.27171314741035857</v>
      </c>
      <c r="F46" s="68">
        <f>'[2]61_szczegolna_sytuacja '!F44</f>
        <v>325</v>
      </c>
      <c r="G46" s="78">
        <f t="shared" si="17"/>
        <v>0.1294820717131474</v>
      </c>
      <c r="H46" s="68">
        <f>'[2]61_szczegolna_sytuacja '!H44</f>
        <v>1845</v>
      </c>
      <c r="I46" s="78">
        <f t="shared" si="18"/>
        <v>0.7350597609561753</v>
      </c>
      <c r="J46" s="68">
        <f>'[2]61_szczegolna_sytuacja '!J44</f>
        <v>799</v>
      </c>
      <c r="K46" s="78">
        <f t="shared" si="19"/>
        <v>0.3183266932270916</v>
      </c>
      <c r="L46" s="68">
        <f>'[2]61_szczegolna_sytuacja '!L44</f>
        <v>17</v>
      </c>
      <c r="M46" s="145">
        <f t="shared" si="20"/>
        <v>0.006772908366533864</v>
      </c>
      <c r="N46" s="68">
        <f>'[2]61_szczegolna_sytuacja '!N44</f>
        <v>374</v>
      </c>
      <c r="O46" s="78">
        <f t="shared" si="21"/>
        <v>0.14900398406374502</v>
      </c>
      <c r="P46" s="68">
        <f>'[2]61_szczegolna_sytuacja '!P44</f>
        <v>4</v>
      </c>
      <c r="Q46" s="145">
        <f t="shared" si="22"/>
        <v>0.0015936254980079682</v>
      </c>
      <c r="R46" s="68">
        <f>'[2]61_szczegolna_sytuacja '!R44</f>
        <v>141</v>
      </c>
      <c r="S46" s="80">
        <f t="shared" si="0"/>
        <v>0.05617529880478088</v>
      </c>
    </row>
    <row r="47" spans="1:19" s="54" customFormat="1" ht="32.25" customHeight="1">
      <c r="A47" s="254" t="s">
        <v>213</v>
      </c>
      <c r="B47" s="255"/>
      <c r="C47" s="189">
        <f>SUM(C48:C51)</f>
        <v>13382</v>
      </c>
      <c r="D47" s="189">
        <f>SUM(D48:D51)</f>
        <v>4100</v>
      </c>
      <c r="E47" s="202">
        <f>D47/$C$47</f>
        <v>0.3063817067702884</v>
      </c>
      <c r="F47" s="189">
        <f>SUM(F48:F51)</f>
        <v>1980</v>
      </c>
      <c r="G47" s="202">
        <f>F47/$C$47</f>
        <v>0.1479599461963832</v>
      </c>
      <c r="H47" s="189">
        <f>SUM(H48:H51)</f>
        <v>9372</v>
      </c>
      <c r="I47" s="202">
        <f>H47/$C$47</f>
        <v>0.7003437453295471</v>
      </c>
      <c r="J47" s="189">
        <f>SUM(J48:J51)</f>
        <v>3922</v>
      </c>
      <c r="K47" s="202">
        <f>J47/$C$47</f>
        <v>0.2930802570617247</v>
      </c>
      <c r="L47" s="189">
        <f>SUM(L48:L51)</f>
        <v>168</v>
      </c>
      <c r="M47" s="203">
        <f>L47/$C$47</f>
        <v>0.012554177253026454</v>
      </c>
      <c r="N47" s="189">
        <f>SUM(N48:N51)</f>
        <v>2902</v>
      </c>
      <c r="O47" s="202">
        <f>N47/$C$47</f>
        <v>0.21685846659692123</v>
      </c>
      <c r="P47" s="189">
        <f>SUM(P48:P51)</f>
        <v>28</v>
      </c>
      <c r="Q47" s="203">
        <f>P47/$C$47</f>
        <v>0.002092362875504409</v>
      </c>
      <c r="R47" s="189">
        <f>SUM(R48:R51)</f>
        <v>688</v>
      </c>
      <c r="S47" s="197">
        <f t="shared" si="0"/>
        <v>0.05141234494096548</v>
      </c>
    </row>
    <row r="48" spans="1:19" s="240" customFormat="1" ht="18.75" customHeight="1">
      <c r="A48" s="144">
        <v>1</v>
      </c>
      <c r="B48" s="76" t="s">
        <v>63</v>
      </c>
      <c r="C48" s="68">
        <f>'[2]61_szczegolna_sytuacja '!C46</f>
        <v>2508</v>
      </c>
      <c r="D48" s="68">
        <f>'[2]61_szczegolna_sytuacja '!D46</f>
        <v>747</v>
      </c>
      <c r="E48" s="78">
        <f aca="true" t="shared" si="23" ref="E48:E57">D48/C48</f>
        <v>0.29784688995215314</v>
      </c>
      <c r="F48" s="68">
        <f>'[2]61_szczegolna_sytuacja '!F46</f>
        <v>357</v>
      </c>
      <c r="G48" s="78">
        <f>F48/C48</f>
        <v>0.1423444976076555</v>
      </c>
      <c r="H48" s="68">
        <f>'[2]61_szczegolna_sytuacja '!H46</f>
        <v>1851</v>
      </c>
      <c r="I48" s="78">
        <f>H48/C48</f>
        <v>0.7380382775119617</v>
      </c>
      <c r="J48" s="68">
        <f>'[2]61_szczegolna_sytuacja '!J46</f>
        <v>788</v>
      </c>
      <c r="K48" s="78">
        <f>J48/C48</f>
        <v>0.3141945773524721</v>
      </c>
      <c r="L48" s="68">
        <f>'[2]61_szczegolna_sytuacja '!L46</f>
        <v>143</v>
      </c>
      <c r="M48" s="145">
        <f>L48/C48</f>
        <v>0.05701754385964912</v>
      </c>
      <c r="N48" s="68">
        <f>'[2]61_szczegolna_sytuacja '!N46</f>
        <v>426</v>
      </c>
      <c r="O48" s="78">
        <f>N48/C48</f>
        <v>0.16985645933014354</v>
      </c>
      <c r="P48" s="68">
        <f>'[2]61_szczegolna_sytuacja '!P46</f>
        <v>1</v>
      </c>
      <c r="Q48" s="145">
        <f>P48/C48</f>
        <v>0.00039872408293460925</v>
      </c>
      <c r="R48" s="68">
        <f>'[2]61_szczegolna_sytuacja '!R46</f>
        <v>114</v>
      </c>
      <c r="S48" s="80">
        <f t="shared" si="0"/>
        <v>0.045454545454545456</v>
      </c>
    </row>
    <row r="49" spans="1:19" s="100" customFormat="1" ht="18.75" customHeight="1">
      <c r="A49" s="144">
        <v>2</v>
      </c>
      <c r="B49" s="76" t="s">
        <v>66</v>
      </c>
      <c r="C49" s="68">
        <f>'[2]61_szczegolna_sytuacja '!C47</f>
        <v>4200</v>
      </c>
      <c r="D49" s="68">
        <f>'[2]61_szczegolna_sytuacja '!D47</f>
        <v>1443</v>
      </c>
      <c r="E49" s="78">
        <f t="shared" si="23"/>
        <v>0.3435714285714286</v>
      </c>
      <c r="F49" s="68">
        <f>'[2]61_szczegolna_sytuacja '!F47</f>
        <v>701</v>
      </c>
      <c r="G49" s="78">
        <f>F49/C49</f>
        <v>0.16690476190476192</v>
      </c>
      <c r="H49" s="68">
        <f>'[2]61_szczegolna_sytuacja '!H47</f>
        <v>2784</v>
      </c>
      <c r="I49" s="78">
        <f>H49/C49</f>
        <v>0.6628571428571428</v>
      </c>
      <c r="J49" s="68">
        <f>'[2]61_szczegolna_sytuacja '!J47</f>
        <v>1127</v>
      </c>
      <c r="K49" s="78">
        <f>J49/C49</f>
        <v>0.2683333333333333</v>
      </c>
      <c r="L49" s="68">
        <f>'[2]61_szczegolna_sytuacja '!L47</f>
        <v>11</v>
      </c>
      <c r="M49" s="145">
        <f>L49/C49</f>
        <v>0.002619047619047619</v>
      </c>
      <c r="N49" s="68">
        <f>'[2]61_szczegolna_sytuacja '!N47</f>
        <v>1140</v>
      </c>
      <c r="O49" s="78">
        <f>N49/C49</f>
        <v>0.2714285714285714</v>
      </c>
      <c r="P49" s="68">
        <f>'[2]61_szczegolna_sytuacja '!P47</f>
        <v>19</v>
      </c>
      <c r="Q49" s="145">
        <f>P49/C49</f>
        <v>0.004523809523809524</v>
      </c>
      <c r="R49" s="68">
        <f>'[2]61_szczegolna_sytuacja '!R47</f>
        <v>154</v>
      </c>
      <c r="S49" s="80">
        <f t="shared" si="0"/>
        <v>0.03666666666666667</v>
      </c>
    </row>
    <row r="50" spans="1:19" s="240" customFormat="1" ht="18.75" customHeight="1">
      <c r="A50" s="144">
        <v>3</v>
      </c>
      <c r="B50" s="76" t="s">
        <v>68</v>
      </c>
      <c r="C50" s="68">
        <f>'[2]61_szczegolna_sytuacja '!C48</f>
        <v>2909</v>
      </c>
      <c r="D50" s="68">
        <f>'[2]61_szczegolna_sytuacja '!D48</f>
        <v>985</v>
      </c>
      <c r="E50" s="78">
        <f t="shared" si="23"/>
        <v>0.3386043313853558</v>
      </c>
      <c r="F50" s="68">
        <f>'[2]61_szczegolna_sytuacja '!F48</f>
        <v>508</v>
      </c>
      <c r="G50" s="78">
        <f>F50/C50</f>
        <v>0.17463045720178755</v>
      </c>
      <c r="H50" s="68">
        <f>'[2]61_szczegolna_sytuacja '!H48</f>
        <v>2160</v>
      </c>
      <c r="I50" s="78">
        <f>H50/C50</f>
        <v>0.7425232038501203</v>
      </c>
      <c r="J50" s="68">
        <f>'[2]61_szczegolna_sytuacja '!J48</f>
        <v>736</v>
      </c>
      <c r="K50" s="78">
        <f>J50/C50</f>
        <v>0.25300790649707805</v>
      </c>
      <c r="L50" s="68">
        <f>'[2]61_szczegolna_sytuacja '!L48</f>
        <v>0</v>
      </c>
      <c r="M50" s="145">
        <f>L50/C50</f>
        <v>0</v>
      </c>
      <c r="N50" s="68">
        <f>'[2]61_szczegolna_sytuacja '!N48</f>
        <v>607</v>
      </c>
      <c r="O50" s="78">
        <f>N50/C50</f>
        <v>0.20866277071158473</v>
      </c>
      <c r="P50" s="68">
        <f>'[2]61_szczegolna_sytuacja '!P48</f>
        <v>3</v>
      </c>
      <c r="Q50" s="145">
        <f>P50/C50</f>
        <v>0.0010312822275696115</v>
      </c>
      <c r="R50" s="68">
        <f>'[2]61_szczegolna_sytuacja '!R48</f>
        <v>167</v>
      </c>
      <c r="S50" s="80">
        <f t="shared" si="0"/>
        <v>0.057408044001375044</v>
      </c>
    </row>
    <row r="51" spans="1:19" s="101" customFormat="1" ht="18.75" customHeight="1">
      <c r="A51" s="146">
        <v>4</v>
      </c>
      <c r="B51" s="84" t="s">
        <v>65</v>
      </c>
      <c r="C51" s="68">
        <f>'[2]61_szczegolna_sytuacja '!C49</f>
        <v>3765</v>
      </c>
      <c r="D51" s="68">
        <f>'[2]61_szczegolna_sytuacja '!D49</f>
        <v>925</v>
      </c>
      <c r="E51" s="7">
        <f t="shared" si="23"/>
        <v>0.2456839309428951</v>
      </c>
      <c r="F51" s="68">
        <f>'[2]61_szczegolna_sytuacja '!F49</f>
        <v>414</v>
      </c>
      <c r="G51" s="7">
        <f>F51/C51</f>
        <v>0.1099601593625498</v>
      </c>
      <c r="H51" s="68">
        <f>'[2]61_szczegolna_sytuacja '!H49</f>
        <v>2577</v>
      </c>
      <c r="I51" s="7">
        <f>H51/C51</f>
        <v>0.6844621513944223</v>
      </c>
      <c r="J51" s="68">
        <f>'[2]61_szczegolna_sytuacja '!J49</f>
        <v>1271</v>
      </c>
      <c r="K51" s="7">
        <f>J51/C51</f>
        <v>0.33758300132802127</v>
      </c>
      <c r="L51" s="68">
        <f>'[2]61_szczegolna_sytuacja '!L49</f>
        <v>14</v>
      </c>
      <c r="M51" s="147">
        <f>L51/C51</f>
        <v>0.0037184594953519256</v>
      </c>
      <c r="N51" s="68">
        <f>'[2]61_szczegolna_sytuacja '!N49</f>
        <v>729</v>
      </c>
      <c r="O51" s="7">
        <f>N51/C51</f>
        <v>0.19362549800796813</v>
      </c>
      <c r="P51" s="68">
        <f>'[2]61_szczegolna_sytuacja '!P49</f>
        <v>5</v>
      </c>
      <c r="Q51" s="147">
        <f>P51/C51</f>
        <v>0.0013280212483399733</v>
      </c>
      <c r="R51" s="68">
        <f>'[2]61_szczegolna_sytuacja '!R49</f>
        <v>253</v>
      </c>
      <c r="S51" s="8">
        <f t="shared" si="0"/>
        <v>0.06719787516600266</v>
      </c>
    </row>
    <row r="52" spans="1:19" s="54" customFormat="1" ht="32.25" customHeight="1">
      <c r="A52" s="254" t="s">
        <v>214</v>
      </c>
      <c r="B52" s="255"/>
      <c r="C52" s="189">
        <f>SUM(C53:C57)</f>
        <v>7299</v>
      </c>
      <c r="D52" s="189">
        <f>SUM(D53:D57)</f>
        <v>2528</v>
      </c>
      <c r="E52" s="202">
        <f>D52/$C$52</f>
        <v>0.34634881490615155</v>
      </c>
      <c r="F52" s="189">
        <f>SUM(F53:F57)</f>
        <v>1199</v>
      </c>
      <c r="G52" s="202">
        <f>F52/$C$52</f>
        <v>0.16426907795588436</v>
      </c>
      <c r="H52" s="189">
        <f>SUM(H53:H57)</f>
        <v>4645</v>
      </c>
      <c r="I52" s="202">
        <f>H52/$C$52</f>
        <v>0.6363885463762159</v>
      </c>
      <c r="J52" s="189">
        <f>SUM(J53:J57)</f>
        <v>2088</v>
      </c>
      <c r="K52" s="202">
        <f>J52/$C$52</f>
        <v>0.28606658446362515</v>
      </c>
      <c r="L52" s="189">
        <f>SUM(L53:L57)</f>
        <v>488</v>
      </c>
      <c r="M52" s="203">
        <f>L52/$C$52</f>
        <v>0.06685847376352926</v>
      </c>
      <c r="N52" s="189">
        <f>SUM(N53:N57)</f>
        <v>2075</v>
      </c>
      <c r="O52" s="202">
        <f>N52/$C$52</f>
        <v>0.2842855185641869</v>
      </c>
      <c r="P52" s="189">
        <f>SUM(P53:P57)</f>
        <v>43</v>
      </c>
      <c r="Q52" s="203">
        <f>P52/$C$52</f>
        <v>0.005891217975065077</v>
      </c>
      <c r="R52" s="189">
        <f>SUM(R53:R57)</f>
        <v>545</v>
      </c>
      <c r="S52" s="197">
        <f t="shared" si="0"/>
        <v>0.07466776270722017</v>
      </c>
    </row>
    <row r="53" spans="1:19" s="240" customFormat="1" ht="16.5" customHeight="1">
      <c r="A53" s="144">
        <v>1</v>
      </c>
      <c r="B53" s="76" t="s">
        <v>13</v>
      </c>
      <c r="C53" s="68">
        <f>'[2]61_szczegolna_sytuacja '!C51</f>
        <v>887</v>
      </c>
      <c r="D53" s="68">
        <f>'[2]61_szczegolna_sytuacja '!D51</f>
        <v>327</v>
      </c>
      <c r="E53" s="78">
        <f t="shared" si="23"/>
        <v>0.3686583990980834</v>
      </c>
      <c r="F53" s="68">
        <f>'[2]61_szczegolna_sytuacja '!F51</f>
        <v>157</v>
      </c>
      <c r="G53" s="78">
        <f>F53/C53</f>
        <v>0.17700112739571588</v>
      </c>
      <c r="H53" s="68">
        <f>'[2]61_szczegolna_sytuacja '!H51</f>
        <v>586</v>
      </c>
      <c r="I53" s="78">
        <f>H53/C53</f>
        <v>0.6606538895152199</v>
      </c>
      <c r="J53" s="68">
        <f>'[2]61_szczegolna_sytuacja '!J51</f>
        <v>244</v>
      </c>
      <c r="K53" s="78">
        <f>J53/C53</f>
        <v>0.2750845546786922</v>
      </c>
      <c r="L53" s="68">
        <f>'[2]61_szczegolna_sytuacja '!L51</f>
        <v>87</v>
      </c>
      <c r="M53" s="145">
        <f>L53/C53</f>
        <v>0.09808342728297632</v>
      </c>
      <c r="N53" s="68">
        <f>'[2]61_szczegolna_sytuacja '!N51</f>
        <v>235</v>
      </c>
      <c r="O53" s="78">
        <f>N53/C53</f>
        <v>0.2649379932356257</v>
      </c>
      <c r="P53" s="68">
        <f>'[2]61_szczegolna_sytuacja '!P51</f>
        <v>2</v>
      </c>
      <c r="Q53" s="145">
        <f>P53/C53</f>
        <v>0.002254791431792559</v>
      </c>
      <c r="R53" s="68">
        <f>'[2]61_szczegolna_sytuacja '!R51</f>
        <v>53</v>
      </c>
      <c r="S53" s="80">
        <f t="shared" si="0"/>
        <v>0.05975197294250282</v>
      </c>
    </row>
    <row r="54" spans="1:19" ht="16.5" customHeight="1">
      <c r="A54" s="144">
        <v>2</v>
      </c>
      <c r="B54" s="76" t="s">
        <v>76</v>
      </c>
      <c r="C54" s="68">
        <f>'[2]61_szczegolna_sytuacja '!C52</f>
        <v>1733</v>
      </c>
      <c r="D54" s="68">
        <f>'[2]61_szczegolna_sytuacja '!D52</f>
        <v>664</v>
      </c>
      <c r="E54" s="78">
        <f t="shared" si="23"/>
        <v>0.3831506058857473</v>
      </c>
      <c r="F54" s="68">
        <f>'[2]61_szczegolna_sytuacja '!F52</f>
        <v>319</v>
      </c>
      <c r="G54" s="78">
        <f>F54/C54</f>
        <v>0.1840738603577611</v>
      </c>
      <c r="H54" s="68">
        <f>'[2]61_szczegolna_sytuacja '!H52</f>
        <v>989</v>
      </c>
      <c r="I54" s="78">
        <f>H54/C54</f>
        <v>0.5706866705135603</v>
      </c>
      <c r="J54" s="68">
        <f>'[2]61_szczegolna_sytuacja '!J52</f>
        <v>451</v>
      </c>
      <c r="K54" s="78">
        <f>J54/C54</f>
        <v>0.26024235429890363</v>
      </c>
      <c r="L54" s="68">
        <f>'[2]61_szczegolna_sytuacja '!L52</f>
        <v>184</v>
      </c>
      <c r="M54" s="145">
        <f>L54/C54</f>
        <v>0.10617426428159261</v>
      </c>
      <c r="N54" s="68">
        <f>'[2]61_szczegolna_sytuacja '!N52</f>
        <v>531</v>
      </c>
      <c r="O54" s="78">
        <f>N54/C54</f>
        <v>0.3064050778995961</v>
      </c>
      <c r="P54" s="68">
        <f>'[2]61_szczegolna_sytuacja '!P52</f>
        <v>9</v>
      </c>
      <c r="Q54" s="145">
        <f>P54/C54</f>
        <v>0.0051933064050779</v>
      </c>
      <c r="R54" s="68">
        <f>'[2]61_szczegolna_sytuacja '!R52</f>
        <v>132</v>
      </c>
      <c r="S54" s="80">
        <f t="shared" si="0"/>
        <v>0.07616849394114253</v>
      </c>
    </row>
    <row r="55" spans="1:19" s="240" customFormat="1" ht="16.5" customHeight="1">
      <c r="A55" s="144">
        <v>3</v>
      </c>
      <c r="B55" s="76" t="s">
        <v>77</v>
      </c>
      <c r="C55" s="68">
        <f>'[2]61_szczegolna_sytuacja '!C53</f>
        <v>1364</v>
      </c>
      <c r="D55" s="68">
        <f>'[2]61_szczegolna_sytuacja '!D53</f>
        <v>541</v>
      </c>
      <c r="E55" s="78">
        <f t="shared" si="23"/>
        <v>0.3966275659824047</v>
      </c>
      <c r="F55" s="68">
        <f>'[2]61_szczegolna_sytuacja '!F53</f>
        <v>276</v>
      </c>
      <c r="G55" s="78">
        <f>F55/C55</f>
        <v>0.20234604105571846</v>
      </c>
      <c r="H55" s="68">
        <f>'[2]61_szczegolna_sytuacja '!H53</f>
        <v>859</v>
      </c>
      <c r="I55" s="78">
        <f>H55/C55</f>
        <v>0.6297653958944281</v>
      </c>
      <c r="J55" s="68">
        <f>'[2]61_szczegolna_sytuacja '!J53</f>
        <v>358</v>
      </c>
      <c r="K55" s="78">
        <f>J55/C55</f>
        <v>0.2624633431085044</v>
      </c>
      <c r="L55" s="68">
        <f>'[2]61_szczegolna_sytuacja '!L53</f>
        <v>0</v>
      </c>
      <c r="M55" s="145">
        <f>L55/C55</f>
        <v>0</v>
      </c>
      <c r="N55" s="68">
        <f>'[2]61_szczegolna_sytuacja '!N53</f>
        <v>349</v>
      </c>
      <c r="O55" s="78">
        <f>N55/C55</f>
        <v>0.2558651026392962</v>
      </c>
      <c r="P55" s="68">
        <f>'[2]61_szczegolna_sytuacja '!P53</f>
        <v>7</v>
      </c>
      <c r="Q55" s="145">
        <f>P55/C55</f>
        <v>0.005131964809384164</v>
      </c>
      <c r="R55" s="68">
        <f>'[2]61_szczegolna_sytuacja '!R53</f>
        <v>85</v>
      </c>
      <c r="S55" s="80">
        <f t="shared" si="0"/>
        <v>0.062316715542521994</v>
      </c>
    </row>
    <row r="56" spans="1:19" s="240" customFormat="1" ht="16.5" customHeight="1">
      <c r="A56" s="144">
        <v>4</v>
      </c>
      <c r="B56" s="76" t="s">
        <v>78</v>
      </c>
      <c r="C56" s="68">
        <f>'[2]61_szczegolna_sytuacja '!C54</f>
        <v>1639</v>
      </c>
      <c r="D56" s="68">
        <f>'[2]61_szczegolna_sytuacja '!D54</f>
        <v>573</v>
      </c>
      <c r="E56" s="78">
        <f t="shared" si="23"/>
        <v>0.34960341671751066</v>
      </c>
      <c r="F56" s="68">
        <f>'[2]61_szczegolna_sytuacja '!F54</f>
        <v>298</v>
      </c>
      <c r="G56" s="78">
        <f>F56/C56</f>
        <v>0.18181818181818182</v>
      </c>
      <c r="H56" s="68">
        <f>'[2]61_szczegolna_sytuacja '!H54</f>
        <v>1106</v>
      </c>
      <c r="I56" s="78">
        <f>H56/C56</f>
        <v>0.6748017083587553</v>
      </c>
      <c r="J56" s="68">
        <f>'[2]61_szczegolna_sytuacja '!J54</f>
        <v>465</v>
      </c>
      <c r="K56" s="78">
        <f>J56/C56</f>
        <v>0.28370957901159244</v>
      </c>
      <c r="L56" s="68">
        <f>'[2]61_szczegolna_sytuacja '!L54</f>
        <v>19</v>
      </c>
      <c r="M56" s="145">
        <f>L56/C56</f>
        <v>0.011592434411226357</v>
      </c>
      <c r="N56" s="68">
        <f>'[2]61_szczegolna_sytuacja '!N54</f>
        <v>526</v>
      </c>
      <c r="O56" s="78">
        <f>N56/C56</f>
        <v>0.3209273947528981</v>
      </c>
      <c r="P56" s="68">
        <f>'[2]61_szczegolna_sytuacja '!P54</f>
        <v>13</v>
      </c>
      <c r="Q56" s="145">
        <f>P56/C56</f>
        <v>0.007931665649786455</v>
      </c>
      <c r="R56" s="68">
        <f>'[2]61_szczegolna_sytuacja '!R54</f>
        <v>81</v>
      </c>
      <c r="S56" s="80">
        <f t="shared" si="0"/>
        <v>0.04942037827943868</v>
      </c>
    </row>
    <row r="57" spans="1:19" s="11" customFormat="1" ht="16.5" customHeight="1" thickBot="1">
      <c r="A57" s="148">
        <v>5</v>
      </c>
      <c r="B57" s="149" t="s">
        <v>20</v>
      </c>
      <c r="C57" s="68">
        <f>'[2]61_szczegolna_sytuacja '!C55</f>
        <v>1676</v>
      </c>
      <c r="D57" s="68">
        <f>'[2]61_szczegolna_sytuacja '!D55</f>
        <v>423</v>
      </c>
      <c r="E57" s="150">
        <f t="shared" si="23"/>
        <v>0.25238663484486873</v>
      </c>
      <c r="F57" s="68">
        <f>'[2]61_szczegolna_sytuacja '!F55</f>
        <v>149</v>
      </c>
      <c r="G57" s="150">
        <f>F57/C57</f>
        <v>0.08890214797136038</v>
      </c>
      <c r="H57" s="68">
        <f>'[2]61_szczegolna_sytuacja '!H55</f>
        <v>1105</v>
      </c>
      <c r="I57" s="150">
        <f>H57/C57</f>
        <v>0.6593078758949881</v>
      </c>
      <c r="J57" s="68">
        <f>'[2]61_szczegolna_sytuacja '!J55</f>
        <v>570</v>
      </c>
      <c r="K57" s="150">
        <f>J57/C57</f>
        <v>0.34009546539379476</v>
      </c>
      <c r="L57" s="68">
        <f>'[2]61_szczegolna_sytuacja '!L55</f>
        <v>198</v>
      </c>
      <c r="M57" s="151">
        <f>L57/C57</f>
        <v>0.11813842482100238</v>
      </c>
      <c r="N57" s="68">
        <f>'[2]61_szczegolna_sytuacja '!N55</f>
        <v>434</v>
      </c>
      <c r="O57" s="150">
        <f>N57/C57</f>
        <v>0.25894988066825775</v>
      </c>
      <c r="P57" s="68">
        <f>'[2]61_szczegolna_sytuacja '!P55</f>
        <v>12</v>
      </c>
      <c r="Q57" s="151">
        <f>P57/C57</f>
        <v>0.007159904534606206</v>
      </c>
      <c r="R57" s="68">
        <f>'[2]61_szczegolna_sytuacja '!R55</f>
        <v>194</v>
      </c>
      <c r="S57" s="61">
        <f t="shared" si="0"/>
        <v>0.11575178997613365</v>
      </c>
    </row>
    <row r="58" ht="13.5" thickTop="1"/>
  </sheetData>
  <sheetProtection/>
  <mergeCells count="32">
    <mergeCell ref="A1:S1"/>
    <mergeCell ref="A2:S2"/>
    <mergeCell ref="A3:A5"/>
    <mergeCell ref="B3:B5"/>
    <mergeCell ref="C3:C5"/>
    <mergeCell ref="D3:S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32:B32"/>
    <mergeCell ref="A39:B39"/>
    <mergeCell ref="A47:B47"/>
    <mergeCell ref="A52:B52"/>
    <mergeCell ref="A6:B6"/>
    <mergeCell ref="A7:B7"/>
    <mergeCell ref="A8:B8"/>
    <mergeCell ref="A14:B14"/>
    <mergeCell ref="A21:B21"/>
    <mergeCell ref="A30:B3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7" width="10.75390625" style="24" customWidth="1"/>
    <col min="8" max="8" width="10.625" style="24" customWidth="1"/>
    <col min="9" max="9" width="11.875" style="24" customWidth="1"/>
    <col min="10" max="16384" width="9.125" style="24" customWidth="1"/>
  </cols>
  <sheetData>
    <row r="1" spans="1:9" ht="16.5" customHeight="1">
      <c r="A1" s="284" t="s">
        <v>123</v>
      </c>
      <c r="B1" s="284"/>
      <c r="C1" s="284"/>
      <c r="D1" s="284"/>
      <c r="E1" s="284"/>
      <c r="F1" s="284"/>
      <c r="G1" s="284"/>
      <c r="H1" s="284"/>
      <c r="I1" s="284"/>
    </row>
    <row r="2" spans="1:9" ht="18.75" customHeight="1" thickBot="1">
      <c r="A2" s="275" t="s">
        <v>201</v>
      </c>
      <c r="B2" s="276"/>
      <c r="C2" s="276"/>
      <c r="D2" s="276"/>
      <c r="E2" s="276"/>
      <c r="F2" s="276"/>
      <c r="G2" s="276"/>
      <c r="H2" s="276"/>
      <c r="I2" s="276"/>
    </row>
    <row r="3" spans="1:9" ht="16.5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68"/>
      <c r="H3" s="325" t="s">
        <v>61</v>
      </c>
      <c r="I3" s="279"/>
    </row>
    <row r="4" spans="1:9" ht="59.25" customHeight="1">
      <c r="A4" s="258"/>
      <c r="B4" s="260"/>
      <c r="C4" s="239" t="s">
        <v>163</v>
      </c>
      <c r="D4" s="239" t="s">
        <v>167</v>
      </c>
      <c r="E4" s="239" t="s">
        <v>171</v>
      </c>
      <c r="F4" s="239" t="s">
        <v>221</v>
      </c>
      <c r="G4" s="239" t="s">
        <v>232</v>
      </c>
      <c r="H4" s="2" t="s">
        <v>242</v>
      </c>
      <c r="I4" s="53" t="s">
        <v>243</v>
      </c>
    </row>
    <row r="5" spans="1:9" s="162" customFormat="1" ht="15" customHeight="1">
      <c r="A5" s="261" t="s">
        <v>216</v>
      </c>
      <c r="B5" s="262"/>
      <c r="C5" s="164">
        <v>41395</v>
      </c>
      <c r="D5" s="164">
        <v>37204</v>
      </c>
      <c r="E5" s="164">
        <v>33909</v>
      </c>
      <c r="F5" s="164">
        <v>30167</v>
      </c>
      <c r="G5" s="164">
        <v>27702</v>
      </c>
      <c r="H5" s="173">
        <f>SUM(G5-F5)</f>
        <v>-2465</v>
      </c>
      <c r="I5" s="96">
        <f>H5/F5</f>
        <v>-0.08171180428945536</v>
      </c>
    </row>
    <row r="6" spans="1:9" ht="29.25" customHeight="1">
      <c r="A6" s="298" t="s">
        <v>59</v>
      </c>
      <c r="B6" s="299"/>
      <c r="C6" s="193">
        <f aca="true" t="shared" si="0" ref="C6:H6">C7+C13+C20+C29+C31+C38+C46+C51</f>
        <v>5125</v>
      </c>
      <c r="D6" s="193">
        <f t="shared" si="0"/>
        <v>4777</v>
      </c>
      <c r="E6" s="193">
        <f t="shared" si="0"/>
        <v>4180</v>
      </c>
      <c r="F6" s="193">
        <f t="shared" si="0"/>
        <v>3632</v>
      </c>
      <c r="G6" s="193">
        <f t="shared" si="0"/>
        <v>3428</v>
      </c>
      <c r="H6" s="193">
        <f t="shared" si="0"/>
        <v>-204</v>
      </c>
      <c r="I6" s="194">
        <f>H6/F6</f>
        <v>-0.05616740088105727</v>
      </c>
    </row>
    <row r="7" spans="1:9" s="54" customFormat="1" ht="27" customHeight="1">
      <c r="A7" s="254" t="s">
        <v>182</v>
      </c>
      <c r="B7" s="255"/>
      <c r="C7" s="189">
        <f aca="true" t="shared" si="1" ref="C7:H7">SUM(C8:C12)</f>
        <v>426</v>
      </c>
      <c r="D7" s="189">
        <f t="shared" si="1"/>
        <v>417</v>
      </c>
      <c r="E7" s="189">
        <f t="shared" si="1"/>
        <v>292</v>
      </c>
      <c r="F7" s="189">
        <f t="shared" si="1"/>
        <v>243</v>
      </c>
      <c r="G7" s="189">
        <f t="shared" si="1"/>
        <v>204</v>
      </c>
      <c r="H7" s="189">
        <f t="shared" si="1"/>
        <v>-39</v>
      </c>
      <c r="I7" s="197">
        <f>H7/F7</f>
        <v>-0.16049382716049382</v>
      </c>
    </row>
    <row r="8" spans="1:9" ht="15" customHeight="1">
      <c r="A8" s="12">
        <v>1</v>
      </c>
      <c r="B8" s="55" t="s">
        <v>62</v>
      </c>
      <c r="C8" s="56">
        <v>60</v>
      </c>
      <c r="D8" s="56">
        <v>61</v>
      </c>
      <c r="E8" s="56">
        <v>52</v>
      </c>
      <c r="F8" s="56">
        <v>42</v>
      </c>
      <c r="G8" s="56">
        <v>30</v>
      </c>
      <c r="H8" s="57">
        <f>G8-F8</f>
        <v>-12</v>
      </c>
      <c r="I8" s="8">
        <f aca="true" t="shared" si="2" ref="I8:I13">H8/F8</f>
        <v>-0.2857142857142857</v>
      </c>
    </row>
    <row r="9" spans="1:9" ht="15" customHeight="1">
      <c r="A9" s="12">
        <v>2</v>
      </c>
      <c r="B9" s="55" t="s">
        <v>64</v>
      </c>
      <c r="C9" s="56">
        <v>96</v>
      </c>
      <c r="D9" s="56">
        <v>84</v>
      </c>
      <c r="E9" s="56">
        <v>70</v>
      </c>
      <c r="F9" s="56">
        <v>48</v>
      </c>
      <c r="G9" s="56">
        <v>28</v>
      </c>
      <c r="H9" s="57">
        <f>G9-F9</f>
        <v>-20</v>
      </c>
      <c r="I9" s="8">
        <f t="shared" si="2"/>
        <v>-0.4166666666666667</v>
      </c>
    </row>
    <row r="10" spans="1:9" ht="15" customHeight="1">
      <c r="A10" s="12">
        <v>3</v>
      </c>
      <c r="B10" s="55" t="s">
        <v>67</v>
      </c>
      <c r="C10" s="56">
        <v>142</v>
      </c>
      <c r="D10" s="56">
        <v>129</v>
      </c>
      <c r="E10" s="56">
        <v>101</v>
      </c>
      <c r="F10" s="56">
        <v>93</v>
      </c>
      <c r="G10" s="56">
        <v>86</v>
      </c>
      <c r="H10" s="57">
        <f>G10-F10</f>
        <v>-7</v>
      </c>
      <c r="I10" s="8">
        <f t="shared" si="2"/>
        <v>-0.07526881720430108</v>
      </c>
    </row>
    <row r="11" spans="1:9" ht="15" customHeight="1">
      <c r="A11" s="12">
        <v>4</v>
      </c>
      <c r="B11" s="13" t="s">
        <v>75</v>
      </c>
      <c r="C11" s="56">
        <v>99</v>
      </c>
      <c r="D11" s="56">
        <v>125</v>
      </c>
      <c r="E11" s="56">
        <v>53</v>
      </c>
      <c r="F11" s="56">
        <v>47</v>
      </c>
      <c r="G11" s="56">
        <v>47</v>
      </c>
      <c r="H11" s="57">
        <f>G11-F11</f>
        <v>0</v>
      </c>
      <c r="I11" s="8">
        <f>H11/F11</f>
        <v>0</v>
      </c>
    </row>
    <row r="12" spans="1:9" ht="15" customHeight="1">
      <c r="A12" s="12">
        <v>5</v>
      </c>
      <c r="B12" s="55" t="s">
        <v>69</v>
      </c>
      <c r="C12" s="56">
        <v>29</v>
      </c>
      <c r="D12" s="56">
        <v>18</v>
      </c>
      <c r="E12" s="56">
        <v>16</v>
      </c>
      <c r="F12" s="56">
        <v>13</v>
      </c>
      <c r="G12" s="56">
        <v>13</v>
      </c>
      <c r="H12" s="57">
        <f>G12-F12</f>
        <v>0</v>
      </c>
      <c r="I12" s="8">
        <f>H12/F12</f>
        <v>0</v>
      </c>
    </row>
    <row r="13" spans="1:9" ht="24.75" customHeight="1">
      <c r="A13" s="254" t="s">
        <v>183</v>
      </c>
      <c r="B13" s="256"/>
      <c r="C13" s="189">
        <f aca="true" t="shared" si="3" ref="C13:H13">SUM(C14:C19)</f>
        <v>438</v>
      </c>
      <c r="D13" s="189">
        <f t="shared" si="3"/>
        <v>396</v>
      </c>
      <c r="E13" s="189">
        <f t="shared" si="3"/>
        <v>359</v>
      </c>
      <c r="F13" s="189">
        <f t="shared" si="3"/>
        <v>347</v>
      </c>
      <c r="G13" s="189">
        <f t="shared" si="3"/>
        <v>317</v>
      </c>
      <c r="H13" s="189">
        <f t="shared" si="3"/>
        <v>-30</v>
      </c>
      <c r="I13" s="197">
        <f t="shared" si="2"/>
        <v>-0.08645533141210375</v>
      </c>
    </row>
    <row r="14" spans="1:9" ht="15" customHeight="1">
      <c r="A14" s="12">
        <v>1</v>
      </c>
      <c r="B14" s="13" t="s">
        <v>70</v>
      </c>
      <c r="C14" s="56">
        <v>31</v>
      </c>
      <c r="D14" s="56">
        <v>31</v>
      </c>
      <c r="E14" s="56">
        <v>40</v>
      </c>
      <c r="F14" s="56">
        <v>43</v>
      </c>
      <c r="G14" s="56">
        <v>40</v>
      </c>
      <c r="H14" s="57">
        <f aca="true" t="shared" si="4" ref="H14:H19">G14-F14</f>
        <v>-3</v>
      </c>
      <c r="I14" s="8">
        <v>0</v>
      </c>
    </row>
    <row r="15" spans="1:9" ht="15" customHeight="1">
      <c r="A15" s="12">
        <v>2</v>
      </c>
      <c r="B15" s="13" t="s">
        <v>72</v>
      </c>
      <c r="C15" s="56">
        <v>68</v>
      </c>
      <c r="D15" s="56">
        <v>65</v>
      </c>
      <c r="E15" s="56">
        <v>60</v>
      </c>
      <c r="F15" s="56">
        <v>57</v>
      </c>
      <c r="G15" s="56">
        <v>58</v>
      </c>
      <c r="H15" s="57">
        <f t="shared" si="4"/>
        <v>1</v>
      </c>
      <c r="I15" s="8">
        <f aca="true" t="shared" si="5" ref="I15:I20">H15/F15</f>
        <v>0.017543859649122806</v>
      </c>
    </row>
    <row r="16" spans="1:9" ht="15" customHeight="1">
      <c r="A16" s="12">
        <v>3</v>
      </c>
      <c r="B16" s="13" t="s">
        <v>73</v>
      </c>
      <c r="C16" s="56">
        <v>82</v>
      </c>
      <c r="D16" s="56">
        <v>79</v>
      </c>
      <c r="E16" s="56">
        <v>65</v>
      </c>
      <c r="F16" s="56">
        <v>58</v>
      </c>
      <c r="G16" s="56">
        <v>49</v>
      </c>
      <c r="H16" s="57">
        <f t="shared" si="4"/>
        <v>-9</v>
      </c>
      <c r="I16" s="8">
        <f t="shared" si="5"/>
        <v>-0.15517241379310345</v>
      </c>
    </row>
    <row r="17" spans="1:9" ht="15" customHeight="1">
      <c r="A17" s="12">
        <v>4</v>
      </c>
      <c r="B17" s="13" t="s">
        <v>74</v>
      </c>
      <c r="C17" s="56">
        <v>74</v>
      </c>
      <c r="D17" s="56">
        <v>56</v>
      </c>
      <c r="E17" s="56">
        <v>52</v>
      </c>
      <c r="F17" s="56">
        <v>65</v>
      </c>
      <c r="G17" s="56">
        <v>54</v>
      </c>
      <c r="H17" s="57">
        <f t="shared" si="4"/>
        <v>-11</v>
      </c>
      <c r="I17" s="8">
        <f t="shared" si="5"/>
        <v>-0.16923076923076924</v>
      </c>
    </row>
    <row r="18" spans="1:9" ht="15" customHeight="1">
      <c r="A18" s="12">
        <v>5</v>
      </c>
      <c r="B18" s="13" t="s">
        <v>79</v>
      </c>
      <c r="C18" s="56">
        <v>49</v>
      </c>
      <c r="D18" s="56">
        <v>37</v>
      </c>
      <c r="E18" s="56">
        <v>27</v>
      </c>
      <c r="F18" s="56">
        <v>16</v>
      </c>
      <c r="G18" s="56">
        <v>11</v>
      </c>
      <c r="H18" s="57">
        <f t="shared" si="4"/>
        <v>-5</v>
      </c>
      <c r="I18" s="8">
        <f t="shared" si="5"/>
        <v>-0.3125</v>
      </c>
    </row>
    <row r="19" spans="1:9" s="59" customFormat="1" ht="15" customHeight="1">
      <c r="A19" s="18">
        <v>6</v>
      </c>
      <c r="B19" s="19" t="s">
        <v>71</v>
      </c>
      <c r="C19" s="58">
        <v>134</v>
      </c>
      <c r="D19" s="58">
        <v>128</v>
      </c>
      <c r="E19" s="58">
        <v>115</v>
      </c>
      <c r="F19" s="58">
        <v>108</v>
      </c>
      <c r="G19" s="58">
        <v>105</v>
      </c>
      <c r="H19" s="57">
        <f t="shared" si="4"/>
        <v>-3</v>
      </c>
      <c r="I19" s="8">
        <f t="shared" si="5"/>
        <v>-0.027777777777777776</v>
      </c>
    </row>
    <row r="20" spans="1:9" ht="24.75" customHeight="1">
      <c r="A20" s="254" t="s">
        <v>184</v>
      </c>
      <c r="B20" s="256"/>
      <c r="C20" s="189">
        <f aca="true" t="shared" si="6" ref="C20:H20">SUM(C21:C28)</f>
        <v>499</v>
      </c>
      <c r="D20" s="189">
        <f t="shared" si="6"/>
        <v>466</v>
      </c>
      <c r="E20" s="189">
        <f t="shared" si="6"/>
        <v>486</v>
      </c>
      <c r="F20" s="189">
        <f t="shared" si="6"/>
        <v>415</v>
      </c>
      <c r="G20" s="189">
        <f t="shared" si="6"/>
        <v>437</v>
      </c>
      <c r="H20" s="189">
        <f t="shared" si="6"/>
        <v>22</v>
      </c>
      <c r="I20" s="197">
        <f t="shared" si="5"/>
        <v>0.05301204819277108</v>
      </c>
    </row>
    <row r="21" spans="1:9" ht="15" customHeight="1">
      <c r="A21" s="12">
        <v>1</v>
      </c>
      <c r="B21" s="199" t="s">
        <v>92</v>
      </c>
      <c r="C21" s="56">
        <v>21</v>
      </c>
      <c r="D21" s="56">
        <v>12</v>
      </c>
      <c r="E21" s="56">
        <v>9</v>
      </c>
      <c r="F21" s="56">
        <v>7</v>
      </c>
      <c r="G21" s="56">
        <v>8</v>
      </c>
      <c r="H21" s="57">
        <f aca="true" t="shared" si="7" ref="H21:H27">G21-F21</f>
        <v>1</v>
      </c>
      <c r="I21" s="8">
        <f aca="true" t="shared" si="8" ref="I21:I26">H21/F21</f>
        <v>0.14285714285714285</v>
      </c>
    </row>
    <row r="22" spans="1:9" ht="15" customHeight="1">
      <c r="A22" s="12">
        <v>2</v>
      </c>
      <c r="B22" s="13" t="s">
        <v>94</v>
      </c>
      <c r="C22" s="56">
        <v>42</v>
      </c>
      <c r="D22" s="56">
        <v>37</v>
      </c>
      <c r="E22" s="56">
        <v>37</v>
      </c>
      <c r="F22" s="56">
        <v>33</v>
      </c>
      <c r="G22" s="56">
        <v>24</v>
      </c>
      <c r="H22" s="57">
        <f t="shared" si="7"/>
        <v>-9</v>
      </c>
      <c r="I22" s="8">
        <f t="shared" si="8"/>
        <v>-0.2727272727272727</v>
      </c>
    </row>
    <row r="23" spans="1:9" ht="15" customHeight="1">
      <c r="A23" s="12">
        <v>3</v>
      </c>
      <c r="B23" s="13" t="s">
        <v>95</v>
      </c>
      <c r="C23" s="56">
        <v>74</v>
      </c>
      <c r="D23" s="56">
        <v>70</v>
      </c>
      <c r="E23" s="56">
        <v>97</v>
      </c>
      <c r="F23" s="56">
        <v>87</v>
      </c>
      <c r="G23" s="56">
        <v>92</v>
      </c>
      <c r="H23" s="57">
        <f t="shared" si="7"/>
        <v>5</v>
      </c>
      <c r="I23" s="8">
        <f t="shared" si="8"/>
        <v>0.05747126436781609</v>
      </c>
    </row>
    <row r="24" spans="1:9" ht="15" customHeight="1">
      <c r="A24" s="12">
        <v>4</v>
      </c>
      <c r="B24" s="13" t="s">
        <v>41</v>
      </c>
      <c r="C24" s="56">
        <v>46</v>
      </c>
      <c r="D24" s="56">
        <v>34</v>
      </c>
      <c r="E24" s="56">
        <v>39</v>
      </c>
      <c r="F24" s="56">
        <v>40</v>
      </c>
      <c r="G24" s="56">
        <v>38</v>
      </c>
      <c r="H24" s="57">
        <f t="shared" si="7"/>
        <v>-2</v>
      </c>
      <c r="I24" s="8">
        <f t="shared" si="8"/>
        <v>-0.05</v>
      </c>
    </row>
    <row r="25" spans="1:9" ht="15" customHeight="1">
      <c r="A25" s="12">
        <v>5</v>
      </c>
      <c r="B25" s="13" t="s">
        <v>97</v>
      </c>
      <c r="C25" s="56">
        <v>98</v>
      </c>
      <c r="D25" s="56">
        <v>87</v>
      </c>
      <c r="E25" s="56">
        <v>86</v>
      </c>
      <c r="F25" s="56">
        <v>77</v>
      </c>
      <c r="G25" s="56">
        <v>83</v>
      </c>
      <c r="H25" s="57">
        <f t="shared" si="7"/>
        <v>6</v>
      </c>
      <c r="I25" s="8">
        <f t="shared" si="8"/>
        <v>0.07792207792207792</v>
      </c>
    </row>
    <row r="26" spans="1:9" ht="15" customHeight="1">
      <c r="A26" s="12">
        <v>6</v>
      </c>
      <c r="B26" s="13" t="s">
        <v>98</v>
      </c>
      <c r="C26" s="56">
        <v>60</v>
      </c>
      <c r="D26" s="56">
        <v>73</v>
      </c>
      <c r="E26" s="56">
        <v>84</v>
      </c>
      <c r="F26" s="56">
        <v>84</v>
      </c>
      <c r="G26" s="56">
        <v>81</v>
      </c>
      <c r="H26" s="57">
        <f t="shared" si="7"/>
        <v>-3</v>
      </c>
      <c r="I26" s="8">
        <f t="shared" si="8"/>
        <v>-0.03571428571428571</v>
      </c>
    </row>
    <row r="27" spans="1:9" ht="15" customHeight="1">
      <c r="A27" s="12">
        <v>7</v>
      </c>
      <c r="B27" s="13" t="s">
        <v>99</v>
      </c>
      <c r="C27" s="56">
        <v>38</v>
      </c>
      <c r="D27" s="56">
        <v>47</v>
      </c>
      <c r="E27" s="56">
        <v>46</v>
      </c>
      <c r="F27" s="56">
        <v>35</v>
      </c>
      <c r="G27" s="56">
        <v>39</v>
      </c>
      <c r="H27" s="57">
        <f t="shared" si="7"/>
        <v>4</v>
      </c>
      <c r="I27" s="8">
        <f aca="true" t="shared" si="9" ref="I27:I32">H27/F27</f>
        <v>0.11428571428571428</v>
      </c>
    </row>
    <row r="28" spans="1:9" s="59" customFormat="1" ht="15" customHeight="1">
      <c r="A28" s="18">
        <v>8</v>
      </c>
      <c r="B28" s="19" t="s">
        <v>42</v>
      </c>
      <c r="C28" s="58">
        <v>120</v>
      </c>
      <c r="D28" s="58">
        <v>106</v>
      </c>
      <c r="E28" s="58">
        <v>88</v>
      </c>
      <c r="F28" s="58">
        <v>52</v>
      </c>
      <c r="G28" s="58">
        <v>72</v>
      </c>
      <c r="H28" s="57">
        <f>G28-F28</f>
        <v>20</v>
      </c>
      <c r="I28" s="8">
        <f t="shared" si="9"/>
        <v>0.38461538461538464</v>
      </c>
    </row>
    <row r="29" spans="1:9" ht="25.5" customHeight="1">
      <c r="A29" s="254" t="s">
        <v>189</v>
      </c>
      <c r="B29" s="256"/>
      <c r="C29" s="198">
        <f aca="true" t="shared" si="10" ref="C29:H29">C30</f>
        <v>1971</v>
      </c>
      <c r="D29" s="198">
        <f t="shared" si="10"/>
        <v>1893</v>
      </c>
      <c r="E29" s="198">
        <f t="shared" si="10"/>
        <v>1619</v>
      </c>
      <c r="F29" s="198">
        <f t="shared" si="10"/>
        <v>1401</v>
      </c>
      <c r="G29" s="198">
        <f t="shared" si="10"/>
        <v>1364</v>
      </c>
      <c r="H29" s="198">
        <f t="shared" si="10"/>
        <v>-37</v>
      </c>
      <c r="I29" s="197">
        <f t="shared" si="9"/>
        <v>-0.026409707351891507</v>
      </c>
    </row>
    <row r="30" spans="1:9" s="59" customFormat="1" ht="15" customHeight="1">
      <c r="A30" s="18">
        <v>1</v>
      </c>
      <c r="B30" s="19" t="s">
        <v>155</v>
      </c>
      <c r="C30" s="20">
        <v>1971</v>
      </c>
      <c r="D30" s="20">
        <v>1893</v>
      </c>
      <c r="E30" s="20">
        <v>1619</v>
      </c>
      <c r="F30" s="20">
        <v>1401</v>
      </c>
      <c r="G30" s="20">
        <v>1364</v>
      </c>
      <c r="H30" s="57">
        <f>G30-F30</f>
        <v>-37</v>
      </c>
      <c r="I30" s="8">
        <f t="shared" si="9"/>
        <v>-0.026409707351891507</v>
      </c>
    </row>
    <row r="31" spans="1:9" ht="24" customHeight="1">
      <c r="A31" s="254" t="s">
        <v>185</v>
      </c>
      <c r="B31" s="256"/>
      <c r="C31" s="189">
        <f aca="true" t="shared" si="11" ref="C31:H31">SUM(C32:C37)</f>
        <v>648</v>
      </c>
      <c r="D31" s="189">
        <f t="shared" si="11"/>
        <v>561</v>
      </c>
      <c r="E31" s="189">
        <f t="shared" si="11"/>
        <v>461</v>
      </c>
      <c r="F31" s="189">
        <f t="shared" si="11"/>
        <v>397</v>
      </c>
      <c r="G31" s="189">
        <f t="shared" si="11"/>
        <v>339</v>
      </c>
      <c r="H31" s="189">
        <f t="shared" si="11"/>
        <v>-58</v>
      </c>
      <c r="I31" s="197">
        <f t="shared" si="9"/>
        <v>-0.14609571788413098</v>
      </c>
    </row>
    <row r="32" spans="1:9" ht="15" customHeight="1">
      <c r="A32" s="12">
        <v>1</v>
      </c>
      <c r="B32" s="13" t="s">
        <v>93</v>
      </c>
      <c r="C32" s="56">
        <v>166</v>
      </c>
      <c r="D32" s="56">
        <v>130</v>
      </c>
      <c r="E32" s="56">
        <v>94</v>
      </c>
      <c r="F32" s="56">
        <v>88</v>
      </c>
      <c r="G32" s="56">
        <v>80</v>
      </c>
      <c r="H32" s="57">
        <f>G32-F32</f>
        <v>-8</v>
      </c>
      <c r="I32" s="8">
        <f t="shared" si="9"/>
        <v>-0.09090909090909091</v>
      </c>
    </row>
    <row r="33" spans="1:9" ht="15" customHeight="1">
      <c r="A33" s="12">
        <v>2</v>
      </c>
      <c r="B33" s="13" t="s">
        <v>82</v>
      </c>
      <c r="C33" s="56">
        <v>50</v>
      </c>
      <c r="D33" s="56">
        <v>61</v>
      </c>
      <c r="E33" s="56">
        <v>46</v>
      </c>
      <c r="F33" s="56">
        <v>48</v>
      </c>
      <c r="G33" s="56">
        <v>43</v>
      </c>
      <c r="H33" s="57">
        <f aca="true" t="shared" si="12" ref="H33:H45">G33-F33</f>
        <v>-5</v>
      </c>
      <c r="I33" s="8">
        <f aca="true" t="shared" si="13" ref="I33:I45">H33/F33</f>
        <v>-0.10416666666666667</v>
      </c>
    </row>
    <row r="34" spans="1:9" ht="15" customHeight="1">
      <c r="A34" s="12">
        <v>3</v>
      </c>
      <c r="B34" s="13" t="s">
        <v>83</v>
      </c>
      <c r="C34" s="56">
        <v>124</v>
      </c>
      <c r="D34" s="56">
        <v>99</v>
      </c>
      <c r="E34" s="56">
        <v>89</v>
      </c>
      <c r="F34" s="56">
        <v>63</v>
      </c>
      <c r="G34" s="56">
        <v>23</v>
      </c>
      <c r="H34" s="57">
        <f t="shared" si="12"/>
        <v>-40</v>
      </c>
      <c r="I34" s="8">
        <f t="shared" si="13"/>
        <v>-0.6349206349206349</v>
      </c>
    </row>
    <row r="35" spans="1:9" ht="15" customHeight="1">
      <c r="A35" s="12">
        <v>4</v>
      </c>
      <c r="B35" s="13" t="s">
        <v>84</v>
      </c>
      <c r="C35" s="56">
        <v>63</v>
      </c>
      <c r="D35" s="56">
        <v>57</v>
      </c>
      <c r="E35" s="56">
        <v>43</v>
      </c>
      <c r="F35" s="56">
        <v>40</v>
      </c>
      <c r="G35" s="56">
        <v>44</v>
      </c>
      <c r="H35" s="57">
        <f t="shared" si="12"/>
        <v>4</v>
      </c>
      <c r="I35" s="8">
        <f t="shared" si="13"/>
        <v>0.1</v>
      </c>
    </row>
    <row r="36" spans="1:9" ht="15" customHeight="1">
      <c r="A36" s="12">
        <v>5</v>
      </c>
      <c r="B36" s="13" t="s">
        <v>85</v>
      </c>
      <c r="C36" s="56">
        <v>81</v>
      </c>
      <c r="D36" s="56">
        <v>60</v>
      </c>
      <c r="E36" s="56">
        <v>57</v>
      </c>
      <c r="F36" s="56">
        <v>39</v>
      </c>
      <c r="G36" s="56">
        <v>39</v>
      </c>
      <c r="H36" s="57">
        <f t="shared" si="12"/>
        <v>0</v>
      </c>
      <c r="I36" s="8">
        <f t="shared" si="13"/>
        <v>0</v>
      </c>
    </row>
    <row r="37" spans="1:9" ht="15" customHeight="1">
      <c r="A37" s="12">
        <v>6</v>
      </c>
      <c r="B37" s="13" t="s">
        <v>90</v>
      </c>
      <c r="C37" s="56">
        <v>164</v>
      </c>
      <c r="D37" s="56">
        <v>154</v>
      </c>
      <c r="E37" s="56">
        <v>132</v>
      </c>
      <c r="F37" s="56">
        <v>119</v>
      </c>
      <c r="G37" s="56">
        <v>110</v>
      </c>
      <c r="H37" s="57">
        <f>G37-F37</f>
        <v>-9</v>
      </c>
      <c r="I37" s="8">
        <f>H37/F37</f>
        <v>-0.07563025210084033</v>
      </c>
    </row>
    <row r="38" spans="1:9" ht="24" customHeight="1">
      <c r="A38" s="254" t="s">
        <v>186</v>
      </c>
      <c r="B38" s="256"/>
      <c r="C38" s="189">
        <f aca="true" t="shared" si="14" ref="C38:H38">SUM(C39:C45)</f>
        <v>410</v>
      </c>
      <c r="D38" s="189">
        <f t="shared" si="14"/>
        <v>387</v>
      </c>
      <c r="E38" s="189">
        <f t="shared" si="14"/>
        <v>365</v>
      </c>
      <c r="F38" s="189">
        <f t="shared" si="14"/>
        <v>285</v>
      </c>
      <c r="G38" s="189">
        <f t="shared" si="14"/>
        <v>269</v>
      </c>
      <c r="H38" s="189">
        <f t="shared" si="14"/>
        <v>-16</v>
      </c>
      <c r="I38" s="197">
        <f>H38/F38</f>
        <v>-0.056140350877192984</v>
      </c>
    </row>
    <row r="39" spans="1:9" ht="15" customHeight="1">
      <c r="A39" s="12">
        <v>1</v>
      </c>
      <c r="B39" s="13" t="s">
        <v>80</v>
      </c>
      <c r="C39" s="56">
        <v>50</v>
      </c>
      <c r="D39" s="56">
        <v>50</v>
      </c>
      <c r="E39" s="56">
        <v>58</v>
      </c>
      <c r="F39" s="56">
        <v>29</v>
      </c>
      <c r="G39" s="56">
        <v>19</v>
      </c>
      <c r="H39" s="57">
        <f>G39-F39</f>
        <v>-10</v>
      </c>
      <c r="I39" s="8">
        <f>H39/F39</f>
        <v>-0.3448275862068966</v>
      </c>
    </row>
    <row r="40" spans="1:9" ht="15" customHeight="1">
      <c r="A40" s="12">
        <v>2</v>
      </c>
      <c r="B40" s="13" t="s">
        <v>81</v>
      </c>
      <c r="C40" s="56">
        <v>13</v>
      </c>
      <c r="D40" s="56">
        <v>17</v>
      </c>
      <c r="E40" s="56">
        <v>14</v>
      </c>
      <c r="F40" s="56">
        <v>13</v>
      </c>
      <c r="G40" s="56">
        <v>20</v>
      </c>
      <c r="H40" s="57">
        <f>G40-F40</f>
        <v>7</v>
      </c>
      <c r="I40" s="8">
        <f>H40/F40</f>
        <v>0.5384615384615384</v>
      </c>
    </row>
    <row r="41" spans="1:9" ht="15" customHeight="1">
      <c r="A41" s="12">
        <v>3</v>
      </c>
      <c r="B41" s="13" t="s">
        <v>86</v>
      </c>
      <c r="C41" s="56">
        <v>101</v>
      </c>
      <c r="D41" s="56">
        <v>110</v>
      </c>
      <c r="E41" s="56">
        <v>83</v>
      </c>
      <c r="F41" s="56">
        <v>55</v>
      </c>
      <c r="G41" s="56">
        <v>66</v>
      </c>
      <c r="H41" s="57">
        <f t="shared" si="12"/>
        <v>11</v>
      </c>
      <c r="I41" s="8">
        <f t="shared" si="13"/>
        <v>0.2</v>
      </c>
    </row>
    <row r="42" spans="1:9" ht="15" customHeight="1">
      <c r="A42" s="12">
        <v>4</v>
      </c>
      <c r="B42" s="13" t="s">
        <v>87</v>
      </c>
      <c r="C42" s="56">
        <v>46</v>
      </c>
      <c r="D42" s="56">
        <v>42</v>
      </c>
      <c r="E42" s="56">
        <v>45</v>
      </c>
      <c r="F42" s="56">
        <v>30</v>
      </c>
      <c r="G42" s="56">
        <v>18</v>
      </c>
      <c r="H42" s="57">
        <f t="shared" si="12"/>
        <v>-12</v>
      </c>
      <c r="I42" s="8">
        <f t="shared" si="13"/>
        <v>-0.4</v>
      </c>
    </row>
    <row r="43" spans="1:9" ht="15" customHeight="1">
      <c r="A43" s="12">
        <v>5</v>
      </c>
      <c r="B43" s="13" t="s">
        <v>88</v>
      </c>
      <c r="C43" s="56">
        <v>37</v>
      </c>
      <c r="D43" s="56">
        <v>26</v>
      </c>
      <c r="E43" s="56">
        <v>26</v>
      </c>
      <c r="F43" s="56">
        <v>19</v>
      </c>
      <c r="G43" s="56">
        <v>16</v>
      </c>
      <c r="H43" s="57">
        <f t="shared" si="12"/>
        <v>-3</v>
      </c>
      <c r="I43" s="8">
        <f t="shared" si="13"/>
        <v>-0.15789473684210525</v>
      </c>
    </row>
    <row r="44" spans="1:9" ht="15" customHeight="1">
      <c r="A44" s="12">
        <v>6</v>
      </c>
      <c r="B44" s="13" t="s">
        <v>89</v>
      </c>
      <c r="C44" s="56">
        <v>41</v>
      </c>
      <c r="D44" s="56">
        <v>37</v>
      </c>
      <c r="E44" s="56">
        <v>41</v>
      </c>
      <c r="F44" s="56">
        <v>41</v>
      </c>
      <c r="G44" s="56">
        <v>39</v>
      </c>
      <c r="H44" s="57">
        <f t="shared" si="12"/>
        <v>-2</v>
      </c>
      <c r="I44" s="8">
        <f t="shared" si="13"/>
        <v>-0.04878048780487805</v>
      </c>
    </row>
    <row r="45" spans="1:9" ht="15" customHeight="1">
      <c r="A45" s="12">
        <v>7</v>
      </c>
      <c r="B45" s="13" t="s">
        <v>91</v>
      </c>
      <c r="C45" s="56">
        <v>122</v>
      </c>
      <c r="D45" s="56">
        <v>105</v>
      </c>
      <c r="E45" s="56">
        <v>98</v>
      </c>
      <c r="F45" s="56">
        <v>98</v>
      </c>
      <c r="G45" s="56">
        <v>91</v>
      </c>
      <c r="H45" s="57">
        <f t="shared" si="12"/>
        <v>-7</v>
      </c>
      <c r="I45" s="8">
        <f t="shared" si="13"/>
        <v>-0.07142857142857142</v>
      </c>
    </row>
    <row r="46" spans="1:9" ht="24" customHeight="1">
      <c r="A46" s="254" t="s">
        <v>187</v>
      </c>
      <c r="B46" s="256"/>
      <c r="C46" s="189">
        <f aca="true" t="shared" si="15" ref="C46:H46">SUM(C47:C50)</f>
        <v>411</v>
      </c>
      <c r="D46" s="189">
        <f t="shared" si="15"/>
        <v>392</v>
      </c>
      <c r="E46" s="189">
        <f t="shared" si="15"/>
        <v>365</v>
      </c>
      <c r="F46" s="189">
        <f t="shared" si="15"/>
        <v>349</v>
      </c>
      <c r="G46" s="189">
        <f t="shared" si="15"/>
        <v>321</v>
      </c>
      <c r="H46" s="189">
        <f t="shared" si="15"/>
        <v>-28</v>
      </c>
      <c r="I46" s="197">
        <f aca="true" t="shared" si="16" ref="I46:I56">H46/F46</f>
        <v>-0.08022922636103152</v>
      </c>
    </row>
    <row r="47" spans="1:9" ht="15" customHeight="1">
      <c r="A47" s="12">
        <v>1</v>
      </c>
      <c r="B47" s="13" t="s">
        <v>63</v>
      </c>
      <c r="C47" s="56">
        <v>92</v>
      </c>
      <c r="D47" s="56">
        <v>95</v>
      </c>
      <c r="E47" s="56">
        <v>73</v>
      </c>
      <c r="F47" s="56">
        <v>75</v>
      </c>
      <c r="G47" s="56">
        <v>67</v>
      </c>
      <c r="H47" s="57">
        <f>G47-F47</f>
        <v>-8</v>
      </c>
      <c r="I47" s="8">
        <f t="shared" si="16"/>
        <v>-0.10666666666666667</v>
      </c>
    </row>
    <row r="48" spans="1:9" ht="15" customHeight="1">
      <c r="A48" s="12">
        <v>2</v>
      </c>
      <c r="B48" s="13" t="s">
        <v>66</v>
      </c>
      <c r="C48" s="56">
        <v>111</v>
      </c>
      <c r="D48" s="56">
        <v>90</v>
      </c>
      <c r="E48" s="56">
        <v>75</v>
      </c>
      <c r="F48" s="56">
        <v>58</v>
      </c>
      <c r="G48" s="56">
        <v>65</v>
      </c>
      <c r="H48" s="57">
        <f>G48-F48</f>
        <v>7</v>
      </c>
      <c r="I48" s="8">
        <f t="shared" si="16"/>
        <v>0.1206896551724138</v>
      </c>
    </row>
    <row r="49" spans="1:9" ht="15" customHeight="1">
      <c r="A49" s="12">
        <v>3</v>
      </c>
      <c r="B49" s="13" t="s">
        <v>68</v>
      </c>
      <c r="C49" s="56">
        <v>29</v>
      </c>
      <c r="D49" s="56">
        <v>23</v>
      </c>
      <c r="E49" s="56">
        <v>18</v>
      </c>
      <c r="F49" s="56">
        <v>17</v>
      </c>
      <c r="G49" s="56">
        <v>19</v>
      </c>
      <c r="H49" s="57">
        <f>G49-F49</f>
        <v>2</v>
      </c>
      <c r="I49" s="8">
        <f t="shared" si="16"/>
        <v>0.11764705882352941</v>
      </c>
    </row>
    <row r="50" spans="1:9" s="59" customFormat="1" ht="15" customHeight="1">
      <c r="A50" s="18">
        <v>4</v>
      </c>
      <c r="B50" s="19" t="s">
        <v>65</v>
      </c>
      <c r="C50" s="58">
        <v>179</v>
      </c>
      <c r="D50" s="58">
        <v>184</v>
      </c>
      <c r="E50" s="58">
        <v>199</v>
      </c>
      <c r="F50" s="58">
        <v>199</v>
      </c>
      <c r="G50" s="58">
        <v>170</v>
      </c>
      <c r="H50" s="57">
        <f>G50-F50</f>
        <v>-29</v>
      </c>
      <c r="I50" s="8">
        <f t="shared" si="16"/>
        <v>-0.1457286432160804</v>
      </c>
    </row>
    <row r="51" spans="1:9" ht="24" customHeight="1">
      <c r="A51" s="254" t="s">
        <v>188</v>
      </c>
      <c r="B51" s="256"/>
      <c r="C51" s="189">
        <f aca="true" t="shared" si="17" ref="C51:H51">SUM(C52:C56)</f>
        <v>322</v>
      </c>
      <c r="D51" s="189">
        <f t="shared" si="17"/>
        <v>265</v>
      </c>
      <c r="E51" s="189">
        <f t="shared" si="17"/>
        <v>233</v>
      </c>
      <c r="F51" s="189">
        <f t="shared" si="17"/>
        <v>195</v>
      </c>
      <c r="G51" s="189">
        <f t="shared" si="17"/>
        <v>177</v>
      </c>
      <c r="H51" s="189">
        <f t="shared" si="17"/>
        <v>-18</v>
      </c>
      <c r="I51" s="197">
        <f t="shared" si="16"/>
        <v>-0.09230769230769231</v>
      </c>
    </row>
    <row r="52" spans="1:9" ht="15" customHeight="1">
      <c r="A52" s="12">
        <v>1</v>
      </c>
      <c r="B52" s="13" t="s">
        <v>13</v>
      </c>
      <c r="C52" s="56">
        <v>36</v>
      </c>
      <c r="D52" s="56">
        <v>33</v>
      </c>
      <c r="E52" s="56">
        <v>30</v>
      </c>
      <c r="F52" s="56">
        <v>24</v>
      </c>
      <c r="G52" s="56">
        <v>19</v>
      </c>
      <c r="H52" s="57">
        <f>G52-F52</f>
        <v>-5</v>
      </c>
      <c r="I52" s="8">
        <f t="shared" si="16"/>
        <v>-0.20833333333333334</v>
      </c>
    </row>
    <row r="53" spans="1:9" ht="15" customHeight="1">
      <c r="A53" s="12">
        <v>2</v>
      </c>
      <c r="B53" s="13" t="s">
        <v>76</v>
      </c>
      <c r="C53" s="56">
        <v>79</v>
      </c>
      <c r="D53" s="56">
        <v>55</v>
      </c>
      <c r="E53" s="56">
        <v>40</v>
      </c>
      <c r="F53" s="56">
        <v>40</v>
      </c>
      <c r="G53" s="56">
        <v>38</v>
      </c>
      <c r="H53" s="57">
        <f>G53-F53</f>
        <v>-2</v>
      </c>
      <c r="I53" s="8">
        <f t="shared" si="16"/>
        <v>-0.05</v>
      </c>
    </row>
    <row r="54" spans="1:9" ht="15" customHeight="1">
      <c r="A54" s="12">
        <v>3</v>
      </c>
      <c r="B54" s="13" t="s">
        <v>77</v>
      </c>
      <c r="C54" s="56">
        <v>63</v>
      </c>
      <c r="D54" s="56">
        <v>50</v>
      </c>
      <c r="E54" s="56">
        <v>59</v>
      </c>
      <c r="F54" s="56">
        <v>47</v>
      </c>
      <c r="G54" s="56">
        <v>41</v>
      </c>
      <c r="H54" s="57">
        <f>G54-F54</f>
        <v>-6</v>
      </c>
      <c r="I54" s="8">
        <f t="shared" si="16"/>
        <v>-0.1276595744680851</v>
      </c>
    </row>
    <row r="55" spans="1:9" ht="15" customHeight="1">
      <c r="A55" s="12">
        <v>4</v>
      </c>
      <c r="B55" s="13" t="s">
        <v>78</v>
      </c>
      <c r="C55" s="56">
        <v>28</v>
      </c>
      <c r="D55" s="56">
        <v>25</v>
      </c>
      <c r="E55" s="56">
        <v>29</v>
      </c>
      <c r="F55" s="56">
        <v>19</v>
      </c>
      <c r="G55" s="56">
        <v>11</v>
      </c>
      <c r="H55" s="57">
        <f>G55-F55</f>
        <v>-8</v>
      </c>
      <c r="I55" s="8">
        <f t="shared" si="16"/>
        <v>-0.42105263157894735</v>
      </c>
    </row>
    <row r="56" spans="1:9" s="59" customFormat="1" ht="15" customHeight="1" thickBot="1">
      <c r="A56" s="155">
        <v>5</v>
      </c>
      <c r="B56" s="152" t="s">
        <v>20</v>
      </c>
      <c r="C56" s="157">
        <v>116</v>
      </c>
      <c r="D56" s="157">
        <v>102</v>
      </c>
      <c r="E56" s="157">
        <v>75</v>
      </c>
      <c r="F56" s="157">
        <v>65</v>
      </c>
      <c r="G56" s="157">
        <v>68</v>
      </c>
      <c r="H56" s="60">
        <f>G56-F56</f>
        <v>3</v>
      </c>
      <c r="I56" s="61">
        <f t="shared" si="16"/>
        <v>0.046153846153846156</v>
      </c>
    </row>
    <row r="57" ht="13.5" thickTop="1"/>
    <row r="59" spans="1:9" ht="25.5" customHeight="1">
      <c r="A59" s="62"/>
      <c r="B59" s="62"/>
      <c r="C59" s="62"/>
      <c r="D59" s="62"/>
      <c r="E59" s="62"/>
      <c r="F59" s="62"/>
      <c r="G59" s="62"/>
      <c r="H59" s="62"/>
      <c r="I59" s="62"/>
    </row>
    <row r="60" spans="2:9" ht="12.75">
      <c r="B60" s="63"/>
      <c r="C60" s="64"/>
      <c r="D60" s="64"/>
      <c r="E60" s="64"/>
      <c r="F60" s="64"/>
      <c r="G60" s="64"/>
      <c r="H60" s="64"/>
      <c r="I60" s="64"/>
    </row>
    <row r="61" spans="2:9" ht="12.75">
      <c r="B61" s="63"/>
      <c r="C61" s="65"/>
      <c r="D61" s="65"/>
      <c r="E61" s="65"/>
      <c r="F61" s="65"/>
      <c r="G61" s="65"/>
      <c r="H61" s="65"/>
      <c r="I61" s="65"/>
    </row>
    <row r="62" spans="3:9" ht="12.75">
      <c r="C62" s="65"/>
      <c r="D62" s="65"/>
      <c r="E62" s="65"/>
      <c r="F62" s="65"/>
      <c r="G62" s="65"/>
      <c r="H62" s="65"/>
      <c r="I62" s="65"/>
    </row>
  </sheetData>
  <sheetProtection/>
  <mergeCells count="16">
    <mergeCell ref="A6:B6"/>
    <mergeCell ref="A46:B46"/>
    <mergeCell ref="A51:B51"/>
    <mergeCell ref="A1:I1"/>
    <mergeCell ref="A2:I2"/>
    <mergeCell ref="A3:A4"/>
    <mergeCell ref="B3:B4"/>
    <mergeCell ref="C3:G3"/>
    <mergeCell ref="H3:I3"/>
    <mergeCell ref="A5:B5"/>
    <mergeCell ref="A29:B29"/>
    <mergeCell ref="A20:B20"/>
    <mergeCell ref="A13:B13"/>
    <mergeCell ref="A7:B7"/>
    <mergeCell ref="A38:B38"/>
    <mergeCell ref="A31:B3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tabSelected="1" view="pageBreakPreview" zoomScale="50" zoomScaleNormal="50" zoomScaleSheetLayoutView="50" zoomScalePageLayoutView="0" workbookViewId="0" topLeftCell="A1">
      <selection activeCell="AJ21" sqref="AJ21"/>
    </sheetView>
  </sheetViews>
  <sheetFormatPr defaultColWidth="9.00390625" defaultRowHeight="12.75"/>
  <cols>
    <col min="1" max="1" width="3.375" style="4" customWidth="1"/>
    <col min="2" max="2" width="20.25390625" style="4" customWidth="1"/>
    <col min="3" max="17" width="12.75390625" style="4" customWidth="1"/>
    <col min="18" max="16384" width="9.125" style="4" customWidth="1"/>
  </cols>
  <sheetData>
    <row r="1" spans="1:17" ht="15.75">
      <c r="A1" s="316" t="s">
        <v>217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5" ht="18.75" customHeight="1" thickBot="1">
      <c r="A2" s="333" t="s">
        <v>245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25"/>
      <c r="S2" s="25"/>
      <c r="T2" s="25"/>
      <c r="U2" s="25"/>
      <c r="V2" s="25"/>
      <c r="W2" s="25"/>
      <c r="X2" s="25"/>
      <c r="Y2" s="25"/>
    </row>
    <row r="3" spans="1:26" ht="15.75" thickTop="1">
      <c r="A3" s="300" t="s">
        <v>120</v>
      </c>
      <c r="B3" s="293" t="s">
        <v>2</v>
      </c>
      <c r="C3" s="335" t="s">
        <v>215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301" t="s">
        <v>244</v>
      </c>
      <c r="Q3" s="327" t="s">
        <v>256</v>
      </c>
      <c r="R3" s="26"/>
      <c r="S3" s="26"/>
      <c r="T3" s="26"/>
      <c r="U3" s="26"/>
      <c r="V3" s="26"/>
      <c r="W3" s="26"/>
      <c r="X3" s="27"/>
      <c r="Y3" s="27"/>
      <c r="Z3" s="28"/>
    </row>
    <row r="4" spans="1:26" ht="12.75" customHeight="1">
      <c r="A4" s="334"/>
      <c r="B4" s="329"/>
      <c r="C4" s="313" t="s">
        <v>251</v>
      </c>
      <c r="D4" s="330" t="s">
        <v>3</v>
      </c>
      <c r="E4" s="331"/>
      <c r="F4" s="331"/>
      <c r="G4" s="331"/>
      <c r="H4" s="331"/>
      <c r="I4" s="331"/>
      <c r="J4" s="331"/>
      <c r="K4" s="331"/>
      <c r="L4" s="332"/>
      <c r="M4" s="337" t="s">
        <v>253</v>
      </c>
      <c r="N4" s="338"/>
      <c r="O4" s="339"/>
      <c r="P4" s="326"/>
      <c r="Q4" s="328"/>
      <c r="R4" s="29"/>
      <c r="S4" s="29"/>
      <c r="T4" s="30"/>
      <c r="U4" s="30"/>
      <c r="V4" s="29"/>
      <c r="W4" s="29"/>
      <c r="X4" s="31"/>
      <c r="Y4" s="31"/>
      <c r="Z4" s="28"/>
    </row>
    <row r="5" spans="1:26" ht="53.25" customHeight="1">
      <c r="A5" s="334"/>
      <c r="B5" s="329"/>
      <c r="C5" s="260"/>
      <c r="D5" s="163" t="s">
        <v>181</v>
      </c>
      <c r="E5" s="161" t="s">
        <v>180</v>
      </c>
      <c r="F5" s="161" t="s">
        <v>179</v>
      </c>
      <c r="G5" s="161" t="s">
        <v>178</v>
      </c>
      <c r="H5" s="161" t="s">
        <v>177</v>
      </c>
      <c r="I5" s="161" t="s">
        <v>176</v>
      </c>
      <c r="J5" s="161" t="s">
        <v>175</v>
      </c>
      <c r="K5" s="161" t="s">
        <v>174</v>
      </c>
      <c r="L5" s="161" t="s">
        <v>173</v>
      </c>
      <c r="M5" s="223" t="s">
        <v>252</v>
      </c>
      <c r="N5" s="223" t="s">
        <v>254</v>
      </c>
      <c r="O5" s="223" t="s">
        <v>255</v>
      </c>
      <c r="P5" s="326"/>
      <c r="Q5" s="328"/>
      <c r="R5" s="29"/>
      <c r="S5" s="29"/>
      <c r="T5" s="32"/>
      <c r="U5" s="32"/>
      <c r="V5" s="29"/>
      <c r="W5" s="29"/>
      <c r="X5" s="27"/>
      <c r="Y5" s="27"/>
      <c r="Z5" s="28"/>
    </row>
    <row r="6" spans="1:26" ht="16.5" customHeight="1">
      <c r="A6" s="261" t="s">
        <v>216</v>
      </c>
      <c r="B6" s="262"/>
      <c r="C6" s="165">
        <v>1081746</v>
      </c>
      <c r="D6" s="168">
        <v>595530</v>
      </c>
      <c r="E6" s="164">
        <v>493055</v>
      </c>
      <c r="F6" s="164">
        <v>159583</v>
      </c>
      <c r="G6" s="173">
        <v>282366</v>
      </c>
      <c r="H6" s="164">
        <v>134333</v>
      </c>
      <c r="I6" s="164">
        <v>298561</v>
      </c>
      <c r="J6" s="164">
        <v>594789</v>
      </c>
      <c r="K6" s="164">
        <v>66827</v>
      </c>
      <c r="L6" s="164">
        <v>46754</v>
      </c>
      <c r="M6" s="164">
        <v>1914774</v>
      </c>
      <c r="N6" s="164">
        <v>2168307</v>
      </c>
      <c r="O6" s="164">
        <v>1063782</v>
      </c>
      <c r="P6" s="170">
        <v>6.6</v>
      </c>
      <c r="Q6" s="181">
        <v>27702</v>
      </c>
      <c r="R6" s="29"/>
      <c r="S6" s="29"/>
      <c r="T6" s="32"/>
      <c r="U6" s="32"/>
      <c r="V6" s="29"/>
      <c r="W6" s="29"/>
      <c r="X6" s="27"/>
      <c r="Y6" s="27"/>
      <c r="Z6" s="28"/>
    </row>
    <row r="7" spans="1:26" ht="21" customHeight="1">
      <c r="A7" s="263" t="s">
        <v>4</v>
      </c>
      <c r="B7" s="336"/>
      <c r="C7" s="186">
        <f>C8+C14+C21+C30+C32+C39+C47+C52</f>
        <v>154068</v>
      </c>
      <c r="D7" s="186">
        <f aca="true" t="shared" si="0" ref="D7:Q7">D8+D14+D21+D30+D32+D39+D47+D52</f>
        <v>78818</v>
      </c>
      <c r="E7" s="186">
        <f t="shared" si="0"/>
        <v>69682</v>
      </c>
      <c r="F7" s="186">
        <f t="shared" si="0"/>
        <v>23188</v>
      </c>
      <c r="G7" s="186">
        <f t="shared" si="0"/>
        <v>37606</v>
      </c>
      <c r="H7" s="186">
        <f t="shared" si="0"/>
        <v>18032</v>
      </c>
      <c r="I7" s="186">
        <f t="shared" si="0"/>
        <v>43983</v>
      </c>
      <c r="J7" s="186">
        <f t="shared" si="0"/>
        <v>88151</v>
      </c>
      <c r="K7" s="186">
        <f t="shared" si="0"/>
        <v>7007</v>
      </c>
      <c r="L7" s="186">
        <f t="shared" si="0"/>
        <v>7967</v>
      </c>
      <c r="M7" s="186">
        <f t="shared" si="0"/>
        <v>225216</v>
      </c>
      <c r="N7" s="186">
        <f t="shared" si="0"/>
        <v>260058</v>
      </c>
      <c r="O7" s="186">
        <f t="shared" si="0"/>
        <v>129486</v>
      </c>
      <c r="P7" s="187">
        <v>5.6</v>
      </c>
      <c r="Q7" s="188">
        <f t="shared" si="0"/>
        <v>3428</v>
      </c>
      <c r="R7" s="33"/>
      <c r="S7" s="33"/>
      <c r="T7" s="33"/>
      <c r="U7" s="33"/>
      <c r="V7" s="33"/>
      <c r="W7" s="33"/>
      <c r="X7" s="33"/>
      <c r="Y7" s="33"/>
      <c r="Z7" s="28"/>
    </row>
    <row r="8" spans="1:26" ht="24.75" customHeight="1">
      <c r="A8" s="254" t="s">
        <v>182</v>
      </c>
      <c r="B8" s="255"/>
      <c r="C8" s="189">
        <f>SUM(C9:C13)</f>
        <v>14633</v>
      </c>
      <c r="D8" s="189">
        <f aca="true" t="shared" si="1" ref="D8:Q8">SUM(D9:D13)</f>
        <v>7801</v>
      </c>
      <c r="E8" s="189">
        <f t="shared" si="1"/>
        <v>8637</v>
      </c>
      <c r="F8" s="189">
        <f t="shared" si="1"/>
        <v>2828</v>
      </c>
      <c r="G8" s="189">
        <f t="shared" si="1"/>
        <v>4456</v>
      </c>
      <c r="H8" s="189">
        <f t="shared" si="1"/>
        <v>2247</v>
      </c>
      <c r="I8" s="189">
        <f t="shared" si="1"/>
        <v>3732</v>
      </c>
      <c r="J8" s="189">
        <f t="shared" si="1"/>
        <v>8279</v>
      </c>
      <c r="K8" s="189">
        <f t="shared" si="1"/>
        <v>461</v>
      </c>
      <c r="L8" s="189">
        <f t="shared" si="1"/>
        <v>751</v>
      </c>
      <c r="M8" s="189">
        <f t="shared" si="1"/>
        <v>23272</v>
      </c>
      <c r="N8" s="189">
        <f t="shared" si="1"/>
        <v>26920</v>
      </c>
      <c r="O8" s="189">
        <f t="shared" si="1"/>
        <v>14110</v>
      </c>
      <c r="P8" s="190">
        <v>10.8</v>
      </c>
      <c r="Q8" s="191">
        <f t="shared" si="1"/>
        <v>204</v>
      </c>
      <c r="R8" s="34"/>
      <c r="S8" s="34"/>
      <c r="T8" s="34"/>
      <c r="U8" s="34"/>
      <c r="V8" s="34"/>
      <c r="W8" s="34"/>
      <c r="X8" s="35"/>
      <c r="Y8" s="35"/>
      <c r="Z8" s="28"/>
    </row>
    <row r="9" spans="1:17" s="41" customFormat="1" ht="12.75">
      <c r="A9" s="36">
        <v>1</v>
      </c>
      <c r="B9" s="37" t="s">
        <v>5</v>
      </c>
      <c r="C9" s="38">
        <v>3681</v>
      </c>
      <c r="D9" s="38">
        <v>1886</v>
      </c>
      <c r="E9" s="38">
        <v>1717</v>
      </c>
      <c r="F9" s="38">
        <v>731</v>
      </c>
      <c r="G9" s="38">
        <v>1023</v>
      </c>
      <c r="H9" s="38">
        <v>494</v>
      </c>
      <c r="I9" s="38">
        <v>1059</v>
      </c>
      <c r="J9" s="38">
        <v>1997</v>
      </c>
      <c r="K9" s="38">
        <v>124</v>
      </c>
      <c r="L9" s="38">
        <v>180</v>
      </c>
      <c r="M9" s="38">
        <v>5919</v>
      </c>
      <c r="N9" s="38">
        <v>6732</v>
      </c>
      <c r="O9" s="38">
        <v>3615</v>
      </c>
      <c r="P9" s="39">
        <v>10.8</v>
      </c>
      <c r="Q9" s="40">
        <v>30</v>
      </c>
    </row>
    <row r="10" spans="1:17" s="41" customFormat="1" ht="12.75">
      <c r="A10" s="36">
        <v>2</v>
      </c>
      <c r="B10" s="37" t="s">
        <v>7</v>
      </c>
      <c r="C10" s="38">
        <v>2088</v>
      </c>
      <c r="D10" s="38">
        <v>1193</v>
      </c>
      <c r="E10" s="38">
        <v>1174</v>
      </c>
      <c r="F10" s="38">
        <v>357</v>
      </c>
      <c r="G10" s="38">
        <v>595</v>
      </c>
      <c r="H10" s="38">
        <v>291</v>
      </c>
      <c r="I10" s="38">
        <v>599</v>
      </c>
      <c r="J10" s="38">
        <v>1047</v>
      </c>
      <c r="K10" s="38">
        <v>116</v>
      </c>
      <c r="L10" s="38">
        <v>15</v>
      </c>
      <c r="M10" s="38">
        <v>4523</v>
      </c>
      <c r="N10" s="38">
        <v>5188</v>
      </c>
      <c r="O10" s="38">
        <v>2867</v>
      </c>
      <c r="P10" s="39">
        <v>7</v>
      </c>
      <c r="Q10" s="40">
        <v>28</v>
      </c>
    </row>
    <row r="11" spans="1:17" s="41" customFormat="1" ht="12.75">
      <c r="A11" s="36">
        <v>3</v>
      </c>
      <c r="B11" s="37" t="s">
        <v>10</v>
      </c>
      <c r="C11" s="38">
        <v>3619</v>
      </c>
      <c r="D11" s="38">
        <v>2021</v>
      </c>
      <c r="E11" s="38">
        <v>2404</v>
      </c>
      <c r="F11" s="38">
        <v>752</v>
      </c>
      <c r="G11" s="38">
        <v>1164</v>
      </c>
      <c r="H11" s="38">
        <v>594</v>
      </c>
      <c r="I11" s="38">
        <v>870</v>
      </c>
      <c r="J11" s="38">
        <v>2013</v>
      </c>
      <c r="K11" s="38">
        <v>103</v>
      </c>
      <c r="L11" s="38">
        <v>251</v>
      </c>
      <c r="M11" s="38">
        <v>5153</v>
      </c>
      <c r="N11" s="38">
        <v>5911</v>
      </c>
      <c r="O11" s="38">
        <v>3180</v>
      </c>
      <c r="P11" s="39">
        <v>10.5</v>
      </c>
      <c r="Q11" s="40">
        <v>86</v>
      </c>
    </row>
    <row r="12" spans="1:17" s="41" customFormat="1" ht="12.75">
      <c r="A12" s="36">
        <v>4</v>
      </c>
      <c r="B12" s="37" t="s">
        <v>19</v>
      </c>
      <c r="C12" s="38">
        <v>2708</v>
      </c>
      <c r="D12" s="38">
        <v>1274</v>
      </c>
      <c r="E12" s="38">
        <v>1542</v>
      </c>
      <c r="F12" s="38">
        <v>431</v>
      </c>
      <c r="G12" s="38">
        <v>910</v>
      </c>
      <c r="H12" s="38">
        <v>478</v>
      </c>
      <c r="I12" s="38">
        <v>600</v>
      </c>
      <c r="J12" s="38">
        <v>1661</v>
      </c>
      <c r="K12" s="38">
        <v>63</v>
      </c>
      <c r="L12" s="38">
        <v>185</v>
      </c>
      <c r="M12" s="38">
        <v>4483</v>
      </c>
      <c r="N12" s="38">
        <v>5534</v>
      </c>
      <c r="O12" s="38">
        <v>2484</v>
      </c>
      <c r="P12" s="39">
        <v>13.4</v>
      </c>
      <c r="Q12" s="40">
        <v>47</v>
      </c>
    </row>
    <row r="13" spans="1:17" s="41" customFormat="1" ht="12.75">
      <c r="A13" s="36">
        <v>5</v>
      </c>
      <c r="B13" s="37" t="s">
        <v>12</v>
      </c>
      <c r="C13" s="38">
        <v>2537</v>
      </c>
      <c r="D13" s="38">
        <v>1427</v>
      </c>
      <c r="E13" s="38">
        <v>1800</v>
      </c>
      <c r="F13" s="38">
        <v>557</v>
      </c>
      <c r="G13" s="38">
        <v>764</v>
      </c>
      <c r="H13" s="38">
        <v>390</v>
      </c>
      <c r="I13" s="38">
        <v>604</v>
      </c>
      <c r="J13" s="38">
        <v>1561</v>
      </c>
      <c r="K13" s="38">
        <v>55</v>
      </c>
      <c r="L13" s="38">
        <v>120</v>
      </c>
      <c r="M13" s="38">
        <v>3194</v>
      </c>
      <c r="N13" s="38">
        <v>3555</v>
      </c>
      <c r="O13" s="38">
        <v>1964</v>
      </c>
      <c r="P13" s="39">
        <v>15.3</v>
      </c>
      <c r="Q13" s="40">
        <v>13</v>
      </c>
    </row>
    <row r="14" spans="1:26" ht="27" customHeight="1">
      <c r="A14" s="254" t="s">
        <v>183</v>
      </c>
      <c r="B14" s="255"/>
      <c r="C14" s="189">
        <f aca="true" t="shared" si="2" ref="C14:Q14">SUM(C15:C20)</f>
        <v>16460</v>
      </c>
      <c r="D14" s="189">
        <f t="shared" si="2"/>
        <v>8518</v>
      </c>
      <c r="E14" s="189">
        <f t="shared" si="2"/>
        <v>10162</v>
      </c>
      <c r="F14" s="189">
        <f t="shared" si="2"/>
        <v>2065</v>
      </c>
      <c r="G14" s="189">
        <f t="shared" si="2"/>
        <v>5282</v>
      </c>
      <c r="H14" s="189">
        <f t="shared" si="2"/>
        <v>2844</v>
      </c>
      <c r="I14" s="189">
        <f t="shared" si="2"/>
        <v>4019</v>
      </c>
      <c r="J14" s="189">
        <f t="shared" si="2"/>
        <v>9907</v>
      </c>
      <c r="K14" s="189">
        <f t="shared" si="2"/>
        <v>740</v>
      </c>
      <c r="L14" s="189">
        <f t="shared" si="2"/>
        <v>880</v>
      </c>
      <c r="M14" s="189">
        <f t="shared" si="2"/>
        <v>23167</v>
      </c>
      <c r="N14" s="189">
        <f t="shared" si="2"/>
        <v>26290</v>
      </c>
      <c r="O14" s="189">
        <f t="shared" si="2"/>
        <v>12822</v>
      </c>
      <c r="P14" s="190">
        <v>10.4</v>
      </c>
      <c r="Q14" s="189">
        <f t="shared" si="2"/>
        <v>317</v>
      </c>
      <c r="R14" s="42"/>
      <c r="S14" s="42"/>
      <c r="T14" s="42"/>
      <c r="U14" s="42"/>
      <c r="V14" s="42"/>
      <c r="W14" s="42"/>
      <c r="X14" s="28"/>
      <c r="Y14" s="28"/>
      <c r="Z14" s="28"/>
    </row>
    <row r="15" spans="1:17" s="41" customFormat="1" ht="12.75">
      <c r="A15" s="36">
        <v>1</v>
      </c>
      <c r="B15" s="37" t="s">
        <v>14</v>
      </c>
      <c r="C15" s="38">
        <v>3463</v>
      </c>
      <c r="D15" s="38">
        <v>1573</v>
      </c>
      <c r="E15" s="38">
        <v>2488</v>
      </c>
      <c r="F15" s="38">
        <v>467</v>
      </c>
      <c r="G15" s="38">
        <v>1206</v>
      </c>
      <c r="H15" s="38">
        <v>691</v>
      </c>
      <c r="I15" s="38">
        <v>748</v>
      </c>
      <c r="J15" s="38">
        <v>2275</v>
      </c>
      <c r="K15" s="38">
        <v>81</v>
      </c>
      <c r="L15" s="38">
        <v>275</v>
      </c>
      <c r="M15" s="38">
        <v>3512</v>
      </c>
      <c r="N15" s="38">
        <v>3664</v>
      </c>
      <c r="O15" s="38">
        <v>1775</v>
      </c>
      <c r="P15" s="39">
        <v>18.3</v>
      </c>
      <c r="Q15" s="40">
        <v>40</v>
      </c>
    </row>
    <row r="16" spans="1:17" s="41" customFormat="1" ht="12.75">
      <c r="A16" s="36">
        <v>2</v>
      </c>
      <c r="B16" s="43" t="s">
        <v>16</v>
      </c>
      <c r="C16" s="38">
        <v>3842</v>
      </c>
      <c r="D16" s="38">
        <v>1976</v>
      </c>
      <c r="E16" s="38">
        <v>3634</v>
      </c>
      <c r="F16" s="38">
        <v>596</v>
      </c>
      <c r="G16" s="38">
        <v>1375</v>
      </c>
      <c r="H16" s="38">
        <v>714</v>
      </c>
      <c r="I16" s="38">
        <v>877</v>
      </c>
      <c r="J16" s="38">
        <v>2311</v>
      </c>
      <c r="K16" s="38">
        <v>118</v>
      </c>
      <c r="L16" s="38">
        <v>165</v>
      </c>
      <c r="M16" s="38">
        <v>4670</v>
      </c>
      <c r="N16" s="38">
        <v>5523</v>
      </c>
      <c r="O16" s="38">
        <v>2902</v>
      </c>
      <c r="P16" s="39">
        <v>11.8</v>
      </c>
      <c r="Q16" s="40">
        <v>58</v>
      </c>
    </row>
    <row r="17" spans="1:17" s="41" customFormat="1" ht="12.75">
      <c r="A17" s="36">
        <v>3</v>
      </c>
      <c r="B17" s="37" t="s">
        <v>17</v>
      </c>
      <c r="C17" s="38">
        <v>2836</v>
      </c>
      <c r="D17" s="38">
        <v>1528</v>
      </c>
      <c r="E17" s="38">
        <v>1712</v>
      </c>
      <c r="F17" s="38">
        <v>256</v>
      </c>
      <c r="G17" s="38">
        <v>952</v>
      </c>
      <c r="H17" s="38">
        <v>516</v>
      </c>
      <c r="I17" s="38">
        <v>611</v>
      </c>
      <c r="J17" s="38">
        <v>1598</v>
      </c>
      <c r="K17" s="38">
        <v>176</v>
      </c>
      <c r="L17" s="38">
        <v>55</v>
      </c>
      <c r="M17" s="38">
        <v>4712</v>
      </c>
      <c r="N17" s="38">
        <v>5289</v>
      </c>
      <c r="O17" s="38">
        <v>2449</v>
      </c>
      <c r="P17" s="39">
        <v>9.8</v>
      </c>
      <c r="Q17" s="40">
        <v>49</v>
      </c>
    </row>
    <row r="18" spans="1:17" s="41" customFormat="1" ht="12.75">
      <c r="A18" s="36">
        <v>4</v>
      </c>
      <c r="B18" s="37" t="s">
        <v>18</v>
      </c>
      <c r="C18" s="38">
        <v>2067</v>
      </c>
      <c r="D18" s="38">
        <v>1185</v>
      </c>
      <c r="E18" s="38">
        <v>1324</v>
      </c>
      <c r="F18" s="38">
        <v>207</v>
      </c>
      <c r="G18" s="38">
        <v>624</v>
      </c>
      <c r="H18" s="38">
        <v>354</v>
      </c>
      <c r="I18" s="38">
        <v>532</v>
      </c>
      <c r="J18" s="38">
        <v>1277</v>
      </c>
      <c r="K18" s="38">
        <v>120</v>
      </c>
      <c r="L18" s="38">
        <v>117</v>
      </c>
      <c r="M18" s="38">
        <v>2995</v>
      </c>
      <c r="N18" s="38">
        <v>3504</v>
      </c>
      <c r="O18" s="38">
        <v>1774</v>
      </c>
      <c r="P18" s="39">
        <v>9.8</v>
      </c>
      <c r="Q18" s="40">
        <v>54</v>
      </c>
    </row>
    <row r="19" spans="1:17" s="41" customFormat="1" ht="12.75">
      <c r="A19" s="36">
        <v>5</v>
      </c>
      <c r="B19" s="37" t="s">
        <v>24</v>
      </c>
      <c r="C19" s="38">
        <v>1617</v>
      </c>
      <c r="D19" s="38">
        <v>867</v>
      </c>
      <c r="E19" s="38">
        <v>1004</v>
      </c>
      <c r="F19" s="38">
        <v>293</v>
      </c>
      <c r="G19" s="38">
        <v>534</v>
      </c>
      <c r="H19" s="38">
        <v>286</v>
      </c>
      <c r="I19" s="38">
        <v>436</v>
      </c>
      <c r="J19" s="38">
        <v>695</v>
      </c>
      <c r="K19" s="38">
        <v>103</v>
      </c>
      <c r="L19" s="38">
        <v>143</v>
      </c>
      <c r="M19" s="38">
        <v>4434</v>
      </c>
      <c r="N19" s="38">
        <v>4920</v>
      </c>
      <c r="O19" s="38">
        <v>2033</v>
      </c>
      <c r="P19" s="39">
        <v>5.3</v>
      </c>
      <c r="Q19" s="40">
        <v>11</v>
      </c>
    </row>
    <row r="20" spans="1:22" s="49" customFormat="1" ht="12.75">
      <c r="A20" s="44">
        <v>6</v>
      </c>
      <c r="B20" s="45" t="s">
        <v>15</v>
      </c>
      <c r="C20" s="46">
        <v>2635</v>
      </c>
      <c r="D20" s="46">
        <v>1389</v>
      </c>
      <c r="E20" s="46">
        <v>0</v>
      </c>
      <c r="F20" s="46">
        <v>246</v>
      </c>
      <c r="G20" s="46">
        <v>591</v>
      </c>
      <c r="H20" s="46">
        <v>283</v>
      </c>
      <c r="I20" s="46">
        <v>815</v>
      </c>
      <c r="J20" s="46">
        <v>1751</v>
      </c>
      <c r="K20" s="46">
        <v>142</v>
      </c>
      <c r="L20" s="46">
        <v>125</v>
      </c>
      <c r="M20" s="46">
        <v>2844</v>
      </c>
      <c r="N20" s="46">
        <v>3390</v>
      </c>
      <c r="O20" s="46">
        <v>1889</v>
      </c>
      <c r="P20" s="47">
        <v>10.4</v>
      </c>
      <c r="Q20" s="48">
        <v>105</v>
      </c>
      <c r="V20" s="39"/>
    </row>
    <row r="21" spans="1:22" ht="26.25" customHeight="1">
      <c r="A21" s="254" t="s">
        <v>184</v>
      </c>
      <c r="B21" s="255"/>
      <c r="C21" s="189">
        <f aca="true" t="shared" si="3" ref="C21:Q21">SUM(C22:C29)</f>
        <v>37128</v>
      </c>
      <c r="D21" s="189">
        <f t="shared" si="3"/>
        <v>18324</v>
      </c>
      <c r="E21" s="189">
        <f t="shared" si="3"/>
        <v>20336</v>
      </c>
      <c r="F21" s="189">
        <f t="shared" si="3"/>
        <v>5975</v>
      </c>
      <c r="G21" s="189">
        <f t="shared" si="3"/>
        <v>9472</v>
      </c>
      <c r="H21" s="189">
        <f t="shared" si="3"/>
        <v>4517</v>
      </c>
      <c r="I21" s="189">
        <f t="shared" si="3"/>
        <v>9935</v>
      </c>
      <c r="J21" s="189">
        <f t="shared" si="3"/>
        <v>23349</v>
      </c>
      <c r="K21" s="189">
        <f t="shared" si="3"/>
        <v>1670</v>
      </c>
      <c r="L21" s="189">
        <f t="shared" si="3"/>
        <v>1741</v>
      </c>
      <c r="M21" s="189">
        <f t="shared" si="3"/>
        <v>45529</v>
      </c>
      <c r="N21" s="189">
        <f t="shared" si="3"/>
        <v>52523</v>
      </c>
      <c r="O21" s="189">
        <f t="shared" si="3"/>
        <v>26025</v>
      </c>
      <c r="P21" s="219">
        <v>15</v>
      </c>
      <c r="Q21" s="189">
        <f t="shared" si="3"/>
        <v>437</v>
      </c>
      <c r="R21" s="42"/>
      <c r="S21" s="42"/>
      <c r="T21" s="42"/>
      <c r="U21" s="42"/>
      <c r="V21" s="42"/>
    </row>
    <row r="22" spans="1:17" s="41" customFormat="1" ht="12.75">
      <c r="A22" s="36">
        <v>1</v>
      </c>
      <c r="B22" s="37" t="s">
        <v>37</v>
      </c>
      <c r="C22" s="38">
        <v>1139</v>
      </c>
      <c r="D22" s="38">
        <v>509</v>
      </c>
      <c r="E22" s="38">
        <v>832</v>
      </c>
      <c r="F22" s="38">
        <v>139</v>
      </c>
      <c r="G22" s="38">
        <v>341</v>
      </c>
      <c r="H22" s="38">
        <v>182</v>
      </c>
      <c r="I22" s="38">
        <v>346</v>
      </c>
      <c r="J22" s="38">
        <v>630</v>
      </c>
      <c r="K22" s="38">
        <v>35</v>
      </c>
      <c r="L22" s="38">
        <v>61</v>
      </c>
      <c r="M22" s="38">
        <v>2060</v>
      </c>
      <c r="N22" s="38">
        <v>2340</v>
      </c>
      <c r="O22" s="38">
        <v>1190</v>
      </c>
      <c r="P22" s="39">
        <v>8.2</v>
      </c>
      <c r="Q22" s="40">
        <v>8</v>
      </c>
    </row>
    <row r="23" spans="1:17" s="41" customFormat="1" ht="12.75">
      <c r="A23" s="36">
        <v>2</v>
      </c>
      <c r="B23" s="37" t="s">
        <v>39</v>
      </c>
      <c r="C23" s="38">
        <v>2763</v>
      </c>
      <c r="D23" s="38">
        <v>1447</v>
      </c>
      <c r="E23" s="38">
        <v>2068</v>
      </c>
      <c r="F23" s="38">
        <v>380</v>
      </c>
      <c r="G23" s="38">
        <v>730</v>
      </c>
      <c r="H23" s="38">
        <v>358</v>
      </c>
      <c r="I23" s="38">
        <v>750</v>
      </c>
      <c r="J23" s="38">
        <v>1794</v>
      </c>
      <c r="K23" s="38">
        <v>79</v>
      </c>
      <c r="L23" s="38">
        <v>144</v>
      </c>
      <c r="M23" s="38">
        <v>3737</v>
      </c>
      <c r="N23" s="38">
        <v>4146</v>
      </c>
      <c r="O23" s="38">
        <v>1997</v>
      </c>
      <c r="P23" s="39">
        <v>11.2</v>
      </c>
      <c r="Q23" s="40">
        <v>24</v>
      </c>
    </row>
    <row r="24" spans="1:17" s="41" customFormat="1" ht="12.75">
      <c r="A24" s="50">
        <v>3</v>
      </c>
      <c r="B24" s="37" t="s">
        <v>40</v>
      </c>
      <c r="C24" s="38">
        <v>1809</v>
      </c>
      <c r="D24" s="38">
        <v>856</v>
      </c>
      <c r="E24" s="38">
        <v>1556</v>
      </c>
      <c r="F24" s="38">
        <v>139</v>
      </c>
      <c r="G24" s="38">
        <v>662</v>
      </c>
      <c r="H24" s="38">
        <v>351</v>
      </c>
      <c r="I24" s="38">
        <v>391</v>
      </c>
      <c r="J24" s="38">
        <v>1126</v>
      </c>
      <c r="K24" s="38">
        <v>77</v>
      </c>
      <c r="L24" s="38">
        <v>2</v>
      </c>
      <c r="M24" s="38">
        <v>2759</v>
      </c>
      <c r="N24" s="38">
        <v>3033</v>
      </c>
      <c r="O24" s="38">
        <v>1482</v>
      </c>
      <c r="P24" s="39">
        <v>11</v>
      </c>
      <c r="Q24" s="40">
        <v>92</v>
      </c>
    </row>
    <row r="25" spans="1:17" s="41" customFormat="1" ht="12.75">
      <c r="A25" s="36">
        <v>4</v>
      </c>
      <c r="B25" s="37" t="s">
        <v>54</v>
      </c>
      <c r="C25" s="38">
        <v>3746</v>
      </c>
      <c r="D25" s="38">
        <v>1731</v>
      </c>
      <c r="E25" s="38">
        <v>3302</v>
      </c>
      <c r="F25" s="38">
        <v>611</v>
      </c>
      <c r="G25" s="38">
        <v>1151</v>
      </c>
      <c r="H25" s="38">
        <v>605</v>
      </c>
      <c r="I25" s="38">
        <v>887</v>
      </c>
      <c r="J25" s="38">
        <v>2487</v>
      </c>
      <c r="K25" s="38">
        <v>73</v>
      </c>
      <c r="L25" s="38">
        <v>202</v>
      </c>
      <c r="M25" s="38">
        <v>4144</v>
      </c>
      <c r="N25" s="38">
        <v>4692</v>
      </c>
      <c r="O25" s="38">
        <v>2643</v>
      </c>
      <c r="P25" s="39">
        <v>19.5</v>
      </c>
      <c r="Q25" s="40">
        <v>38</v>
      </c>
    </row>
    <row r="26" spans="1:17" s="41" customFormat="1" ht="12.75">
      <c r="A26" s="36">
        <v>5</v>
      </c>
      <c r="B26" s="43" t="s">
        <v>43</v>
      </c>
      <c r="C26" s="38">
        <v>10046</v>
      </c>
      <c r="D26" s="38">
        <v>5072</v>
      </c>
      <c r="E26" s="38">
        <v>8330</v>
      </c>
      <c r="F26" s="38">
        <v>1763</v>
      </c>
      <c r="G26" s="38">
        <v>2694</v>
      </c>
      <c r="H26" s="38">
        <v>1267</v>
      </c>
      <c r="I26" s="38">
        <v>2455</v>
      </c>
      <c r="J26" s="38">
        <v>6277</v>
      </c>
      <c r="K26" s="38">
        <v>322</v>
      </c>
      <c r="L26" s="38">
        <v>513</v>
      </c>
      <c r="M26" s="38">
        <v>11542</v>
      </c>
      <c r="N26" s="38">
        <v>13415</v>
      </c>
      <c r="O26" s="38">
        <v>6895</v>
      </c>
      <c r="P26" s="39">
        <v>19</v>
      </c>
      <c r="Q26" s="40">
        <v>83</v>
      </c>
    </row>
    <row r="27" spans="1:17" s="41" customFormat="1" ht="12.75">
      <c r="A27" s="50">
        <v>6</v>
      </c>
      <c r="B27" s="37" t="s">
        <v>44</v>
      </c>
      <c r="C27" s="38">
        <v>3766</v>
      </c>
      <c r="D27" s="38">
        <v>1857</v>
      </c>
      <c r="E27" s="38">
        <v>2914</v>
      </c>
      <c r="F27" s="38">
        <v>737</v>
      </c>
      <c r="G27" s="38">
        <v>981</v>
      </c>
      <c r="H27" s="38">
        <v>467</v>
      </c>
      <c r="I27" s="38">
        <v>969</v>
      </c>
      <c r="J27" s="38">
        <v>2386</v>
      </c>
      <c r="K27" s="38">
        <v>116</v>
      </c>
      <c r="L27" s="38">
        <v>146</v>
      </c>
      <c r="M27" s="38">
        <v>4112</v>
      </c>
      <c r="N27" s="38">
        <v>4594</v>
      </c>
      <c r="O27" s="38">
        <v>2496</v>
      </c>
      <c r="P27" s="39">
        <v>25.8</v>
      </c>
      <c r="Q27" s="40">
        <v>81</v>
      </c>
    </row>
    <row r="28" spans="1:17" s="41" customFormat="1" ht="12.75">
      <c r="A28" s="36">
        <v>7</v>
      </c>
      <c r="B28" s="37" t="s">
        <v>45</v>
      </c>
      <c r="C28" s="38">
        <v>1728</v>
      </c>
      <c r="D28" s="38">
        <v>816</v>
      </c>
      <c r="E28" s="38">
        <v>1334</v>
      </c>
      <c r="F28" s="38">
        <v>266</v>
      </c>
      <c r="G28" s="38">
        <v>609</v>
      </c>
      <c r="H28" s="38">
        <v>316</v>
      </c>
      <c r="I28" s="38">
        <v>396</v>
      </c>
      <c r="J28" s="38">
        <v>951</v>
      </c>
      <c r="K28" s="38">
        <v>48</v>
      </c>
      <c r="L28" s="38">
        <v>43</v>
      </c>
      <c r="M28" s="38">
        <v>2966</v>
      </c>
      <c r="N28" s="38">
        <v>3517</v>
      </c>
      <c r="O28" s="38">
        <v>1547</v>
      </c>
      <c r="P28" s="39">
        <v>11.8</v>
      </c>
      <c r="Q28" s="40">
        <v>39</v>
      </c>
    </row>
    <row r="29" spans="1:17" s="49" customFormat="1" ht="12.75">
      <c r="A29" s="44">
        <v>8</v>
      </c>
      <c r="B29" s="45" t="s">
        <v>55</v>
      </c>
      <c r="C29" s="46">
        <v>12131</v>
      </c>
      <c r="D29" s="46">
        <v>6036</v>
      </c>
      <c r="E29" s="46">
        <v>0</v>
      </c>
      <c r="F29" s="46">
        <v>1940</v>
      </c>
      <c r="G29" s="46">
        <v>2304</v>
      </c>
      <c r="H29" s="46">
        <v>971</v>
      </c>
      <c r="I29" s="46">
        <v>3741</v>
      </c>
      <c r="J29" s="46">
        <v>7698</v>
      </c>
      <c r="K29" s="46">
        <v>920</v>
      </c>
      <c r="L29" s="46">
        <v>630</v>
      </c>
      <c r="M29" s="46">
        <v>14209</v>
      </c>
      <c r="N29" s="46">
        <v>16786</v>
      </c>
      <c r="O29" s="46">
        <v>7775</v>
      </c>
      <c r="P29" s="47">
        <v>13.2</v>
      </c>
      <c r="Q29" s="48">
        <v>72</v>
      </c>
    </row>
    <row r="30" spans="1:22" ht="25.5" customHeight="1">
      <c r="A30" s="254" t="s">
        <v>189</v>
      </c>
      <c r="B30" s="255"/>
      <c r="C30" s="192">
        <f aca="true" t="shared" si="4" ref="C30:Q30">C31</f>
        <v>26056</v>
      </c>
      <c r="D30" s="192">
        <f t="shared" si="4"/>
        <v>13070</v>
      </c>
      <c r="E30" s="192">
        <f t="shared" si="4"/>
        <v>0</v>
      </c>
      <c r="F30" s="192">
        <f t="shared" si="4"/>
        <v>3872</v>
      </c>
      <c r="G30" s="192">
        <f t="shared" si="4"/>
        <v>3319</v>
      </c>
      <c r="H30" s="192">
        <f t="shared" si="4"/>
        <v>1158</v>
      </c>
      <c r="I30" s="192">
        <f t="shared" si="4"/>
        <v>9417</v>
      </c>
      <c r="J30" s="192">
        <f t="shared" si="4"/>
        <v>13585</v>
      </c>
      <c r="K30" s="192">
        <f t="shared" si="4"/>
        <v>1430</v>
      </c>
      <c r="L30" s="192">
        <f t="shared" si="4"/>
        <v>1278</v>
      </c>
      <c r="M30" s="192">
        <f t="shared" si="4"/>
        <v>40631</v>
      </c>
      <c r="N30" s="192">
        <f t="shared" si="4"/>
        <v>47787</v>
      </c>
      <c r="O30" s="192">
        <f t="shared" si="4"/>
        <v>23229</v>
      </c>
      <c r="P30" s="219">
        <v>2</v>
      </c>
      <c r="Q30" s="192">
        <f t="shared" si="4"/>
        <v>1364</v>
      </c>
      <c r="R30" s="42"/>
      <c r="S30" s="42"/>
      <c r="T30" s="42"/>
      <c r="U30" s="42"/>
      <c r="V30" s="42"/>
    </row>
    <row r="31" spans="1:17" s="11" customFormat="1" ht="12.75">
      <c r="A31" s="18">
        <v>1</v>
      </c>
      <c r="B31" s="45" t="s">
        <v>172</v>
      </c>
      <c r="C31" s="46">
        <v>26056</v>
      </c>
      <c r="D31" s="46">
        <v>13070</v>
      </c>
      <c r="E31" s="46">
        <v>0</v>
      </c>
      <c r="F31" s="46">
        <v>3872</v>
      </c>
      <c r="G31" s="46">
        <v>3319</v>
      </c>
      <c r="H31" s="46">
        <v>1158</v>
      </c>
      <c r="I31" s="46">
        <v>9417</v>
      </c>
      <c r="J31" s="46">
        <v>13585</v>
      </c>
      <c r="K31" s="46">
        <v>1430</v>
      </c>
      <c r="L31" s="46">
        <v>1278</v>
      </c>
      <c r="M31" s="46">
        <v>40631</v>
      </c>
      <c r="N31" s="46">
        <v>47787</v>
      </c>
      <c r="O31" s="46">
        <v>23229</v>
      </c>
      <c r="P31" s="47">
        <v>2</v>
      </c>
      <c r="Q31" s="48">
        <v>1364</v>
      </c>
    </row>
    <row r="32" spans="1:22" ht="27" customHeight="1">
      <c r="A32" s="254" t="s">
        <v>185</v>
      </c>
      <c r="B32" s="255"/>
      <c r="C32" s="189">
        <f aca="true" t="shared" si="5" ref="C32:Q32">SUM(C33:C38)</f>
        <v>20340</v>
      </c>
      <c r="D32" s="189">
        <f t="shared" si="5"/>
        <v>9682</v>
      </c>
      <c r="E32" s="189">
        <f t="shared" si="5"/>
        <v>9820</v>
      </c>
      <c r="F32" s="189">
        <f t="shared" si="5"/>
        <v>2771</v>
      </c>
      <c r="G32" s="189">
        <f t="shared" si="5"/>
        <v>5043</v>
      </c>
      <c r="H32" s="189">
        <f t="shared" si="5"/>
        <v>2457</v>
      </c>
      <c r="I32" s="189">
        <f t="shared" si="5"/>
        <v>5955</v>
      </c>
      <c r="J32" s="189">
        <f t="shared" si="5"/>
        <v>10812</v>
      </c>
      <c r="K32" s="189">
        <f t="shared" si="5"/>
        <v>760</v>
      </c>
      <c r="L32" s="189">
        <f t="shared" si="5"/>
        <v>1541</v>
      </c>
      <c r="M32" s="189">
        <f t="shared" si="5"/>
        <v>30612</v>
      </c>
      <c r="N32" s="189">
        <f t="shared" si="5"/>
        <v>36102</v>
      </c>
      <c r="O32" s="189">
        <f t="shared" si="5"/>
        <v>17420</v>
      </c>
      <c r="P32" s="190">
        <v>7.2</v>
      </c>
      <c r="Q32" s="189">
        <f t="shared" si="5"/>
        <v>339</v>
      </c>
      <c r="R32" s="42"/>
      <c r="S32" s="42"/>
      <c r="T32" s="42"/>
      <c r="U32" s="42"/>
      <c r="V32" s="42"/>
    </row>
    <row r="33" spans="1:17" s="41" customFormat="1" ht="12.75">
      <c r="A33" s="50">
        <v>1</v>
      </c>
      <c r="B33" s="37" t="s">
        <v>38</v>
      </c>
      <c r="C33" s="38">
        <v>4240</v>
      </c>
      <c r="D33" s="38">
        <v>1797</v>
      </c>
      <c r="E33" s="38">
        <v>2922</v>
      </c>
      <c r="F33" s="38">
        <v>437</v>
      </c>
      <c r="G33" s="38">
        <v>1371</v>
      </c>
      <c r="H33" s="38">
        <v>710</v>
      </c>
      <c r="I33" s="38">
        <v>1079</v>
      </c>
      <c r="J33" s="38">
        <v>2579</v>
      </c>
      <c r="K33" s="38">
        <v>52</v>
      </c>
      <c r="L33" s="38">
        <v>352</v>
      </c>
      <c r="M33" s="38">
        <v>4344</v>
      </c>
      <c r="N33" s="38">
        <v>4913</v>
      </c>
      <c r="O33" s="38">
        <v>2941</v>
      </c>
      <c r="P33" s="39">
        <v>10</v>
      </c>
      <c r="Q33" s="40">
        <v>80</v>
      </c>
    </row>
    <row r="34" spans="1:17" s="41" customFormat="1" ht="12.75">
      <c r="A34" s="36">
        <v>2</v>
      </c>
      <c r="B34" s="37" t="s">
        <v>27</v>
      </c>
      <c r="C34" s="38">
        <v>2508</v>
      </c>
      <c r="D34" s="38">
        <v>1230</v>
      </c>
      <c r="E34" s="38">
        <v>1191</v>
      </c>
      <c r="F34" s="38">
        <v>360</v>
      </c>
      <c r="G34" s="38">
        <v>550</v>
      </c>
      <c r="H34" s="38">
        <v>264</v>
      </c>
      <c r="I34" s="38">
        <v>761</v>
      </c>
      <c r="J34" s="38">
        <v>1238</v>
      </c>
      <c r="K34" s="38">
        <v>98</v>
      </c>
      <c r="L34" s="38">
        <v>226</v>
      </c>
      <c r="M34" s="38">
        <v>4285</v>
      </c>
      <c r="N34" s="38">
        <v>5353</v>
      </c>
      <c r="O34" s="38">
        <v>2552</v>
      </c>
      <c r="P34" s="39">
        <v>7.8</v>
      </c>
      <c r="Q34" s="40">
        <v>43</v>
      </c>
    </row>
    <row r="35" spans="1:17" s="41" customFormat="1" ht="12.75">
      <c r="A35" s="36">
        <v>3</v>
      </c>
      <c r="B35" s="37" t="s">
        <v>28</v>
      </c>
      <c r="C35" s="38">
        <v>2614</v>
      </c>
      <c r="D35" s="38">
        <v>1367</v>
      </c>
      <c r="E35" s="38">
        <v>1386</v>
      </c>
      <c r="F35" s="38">
        <v>399</v>
      </c>
      <c r="G35" s="38">
        <v>624</v>
      </c>
      <c r="H35" s="38">
        <v>302</v>
      </c>
      <c r="I35" s="38">
        <v>825</v>
      </c>
      <c r="J35" s="38">
        <v>1305</v>
      </c>
      <c r="K35" s="38">
        <v>224</v>
      </c>
      <c r="L35" s="38">
        <v>127</v>
      </c>
      <c r="M35" s="38">
        <v>4858</v>
      </c>
      <c r="N35" s="38">
        <v>5480</v>
      </c>
      <c r="O35" s="38">
        <v>2669</v>
      </c>
      <c r="P35" s="39">
        <v>5.4</v>
      </c>
      <c r="Q35" s="40">
        <v>23</v>
      </c>
    </row>
    <row r="36" spans="1:17" s="41" customFormat="1" ht="12.75">
      <c r="A36" s="50">
        <v>4</v>
      </c>
      <c r="B36" s="37" t="s">
        <v>29</v>
      </c>
      <c r="C36" s="38">
        <v>1903</v>
      </c>
      <c r="D36" s="38">
        <v>948</v>
      </c>
      <c r="E36" s="38">
        <v>891</v>
      </c>
      <c r="F36" s="38">
        <v>277</v>
      </c>
      <c r="G36" s="38">
        <v>425</v>
      </c>
      <c r="H36" s="38">
        <v>215</v>
      </c>
      <c r="I36" s="38">
        <v>590</v>
      </c>
      <c r="J36" s="38">
        <v>916</v>
      </c>
      <c r="K36" s="38">
        <v>98</v>
      </c>
      <c r="L36" s="38">
        <v>137</v>
      </c>
      <c r="M36" s="38">
        <v>3251</v>
      </c>
      <c r="N36" s="38">
        <v>3902</v>
      </c>
      <c r="O36" s="38">
        <v>1900</v>
      </c>
      <c r="P36" s="39">
        <v>6.1</v>
      </c>
      <c r="Q36" s="40">
        <v>44</v>
      </c>
    </row>
    <row r="37" spans="1:17" s="41" customFormat="1" ht="12.75">
      <c r="A37" s="36">
        <v>5</v>
      </c>
      <c r="B37" s="37" t="s">
        <v>30</v>
      </c>
      <c r="C37" s="38">
        <v>2399</v>
      </c>
      <c r="D37" s="38">
        <v>1097</v>
      </c>
      <c r="E37" s="38">
        <v>824</v>
      </c>
      <c r="F37" s="38">
        <v>385</v>
      </c>
      <c r="G37" s="38">
        <v>499</v>
      </c>
      <c r="H37" s="38">
        <v>247</v>
      </c>
      <c r="I37" s="38">
        <v>817</v>
      </c>
      <c r="J37" s="38">
        <v>1105</v>
      </c>
      <c r="K37" s="38">
        <v>102</v>
      </c>
      <c r="L37" s="38">
        <v>137</v>
      </c>
      <c r="M37" s="38">
        <v>4058</v>
      </c>
      <c r="N37" s="38">
        <v>4454</v>
      </c>
      <c r="O37" s="38">
        <v>2059</v>
      </c>
      <c r="P37" s="39">
        <v>4.9</v>
      </c>
      <c r="Q37" s="40">
        <v>39</v>
      </c>
    </row>
    <row r="38" spans="1:17" s="41" customFormat="1" ht="12.75">
      <c r="A38" s="36">
        <v>6</v>
      </c>
      <c r="B38" s="37" t="s">
        <v>35</v>
      </c>
      <c r="C38" s="38">
        <v>6676</v>
      </c>
      <c r="D38" s="38">
        <v>3243</v>
      </c>
      <c r="E38" s="38">
        <v>2606</v>
      </c>
      <c r="F38" s="38">
        <v>913</v>
      </c>
      <c r="G38" s="38">
        <v>1574</v>
      </c>
      <c r="H38" s="38">
        <v>719</v>
      </c>
      <c r="I38" s="38">
        <v>1883</v>
      </c>
      <c r="J38" s="38">
        <v>3669</v>
      </c>
      <c r="K38" s="38">
        <v>186</v>
      </c>
      <c r="L38" s="38">
        <v>562</v>
      </c>
      <c r="M38" s="38">
        <v>9816</v>
      </c>
      <c r="N38" s="38">
        <v>12000</v>
      </c>
      <c r="O38" s="38">
        <v>5299</v>
      </c>
      <c r="P38" s="39">
        <v>8.5</v>
      </c>
      <c r="Q38" s="40">
        <v>110</v>
      </c>
    </row>
    <row r="39" spans="1:22" ht="26.25" customHeight="1">
      <c r="A39" s="254" t="s">
        <v>186</v>
      </c>
      <c r="B39" s="255"/>
      <c r="C39" s="189">
        <f aca="true" t="shared" si="6" ref="C39:Q39">SUM(C40:C46)</f>
        <v>15704</v>
      </c>
      <c r="D39" s="189">
        <f t="shared" si="6"/>
        <v>7994</v>
      </c>
      <c r="E39" s="189">
        <f t="shared" si="6"/>
        <v>7637</v>
      </c>
      <c r="F39" s="189">
        <f t="shared" si="6"/>
        <v>2422</v>
      </c>
      <c r="G39" s="189">
        <f t="shared" si="6"/>
        <v>3406</v>
      </c>
      <c r="H39" s="189">
        <f t="shared" si="6"/>
        <v>1630</v>
      </c>
      <c r="I39" s="189">
        <f t="shared" si="6"/>
        <v>4915</v>
      </c>
      <c r="J39" s="189">
        <f t="shared" si="6"/>
        <v>8202</v>
      </c>
      <c r="K39" s="189">
        <f t="shared" si="6"/>
        <v>713</v>
      </c>
      <c r="L39" s="189">
        <f t="shared" si="6"/>
        <v>831</v>
      </c>
      <c r="M39" s="189">
        <f t="shared" si="6"/>
        <v>25168</v>
      </c>
      <c r="N39" s="189">
        <f t="shared" si="6"/>
        <v>28890</v>
      </c>
      <c r="O39" s="189">
        <f t="shared" si="6"/>
        <v>14529</v>
      </c>
      <c r="P39" s="190">
        <v>4.4</v>
      </c>
      <c r="Q39" s="189">
        <f t="shared" si="6"/>
        <v>269</v>
      </c>
      <c r="R39" s="42"/>
      <c r="S39" s="42"/>
      <c r="T39" s="42"/>
      <c r="U39" s="42"/>
      <c r="V39" s="42"/>
    </row>
    <row r="40" spans="1:17" s="41" customFormat="1" ht="12.75">
      <c r="A40" s="36">
        <v>1</v>
      </c>
      <c r="B40" s="37" t="s">
        <v>25</v>
      </c>
      <c r="C40" s="38">
        <v>1145</v>
      </c>
      <c r="D40" s="38">
        <v>633</v>
      </c>
      <c r="E40" s="38">
        <v>524</v>
      </c>
      <c r="F40" s="38">
        <v>249</v>
      </c>
      <c r="G40" s="38">
        <v>274</v>
      </c>
      <c r="H40" s="38">
        <v>138</v>
      </c>
      <c r="I40" s="38">
        <v>354</v>
      </c>
      <c r="J40" s="38">
        <v>472</v>
      </c>
      <c r="K40" s="38">
        <v>63</v>
      </c>
      <c r="L40" s="38">
        <v>65</v>
      </c>
      <c r="M40" s="38">
        <v>2594</v>
      </c>
      <c r="N40" s="38">
        <v>2922</v>
      </c>
      <c r="O40" s="38">
        <v>1459</v>
      </c>
      <c r="P40" s="39">
        <v>3.3</v>
      </c>
      <c r="Q40" s="40">
        <v>19</v>
      </c>
    </row>
    <row r="41" spans="1:17" s="41" customFormat="1" ht="12.75">
      <c r="A41" s="36">
        <v>2</v>
      </c>
      <c r="B41" s="37" t="s">
        <v>26</v>
      </c>
      <c r="C41" s="38">
        <v>1091</v>
      </c>
      <c r="D41" s="38">
        <v>586</v>
      </c>
      <c r="E41" s="38">
        <v>649</v>
      </c>
      <c r="F41" s="38">
        <v>195</v>
      </c>
      <c r="G41" s="38">
        <v>319</v>
      </c>
      <c r="H41" s="38">
        <v>188</v>
      </c>
      <c r="I41" s="38">
        <v>339</v>
      </c>
      <c r="J41" s="38">
        <v>375</v>
      </c>
      <c r="K41" s="38">
        <v>52</v>
      </c>
      <c r="L41" s="38">
        <v>58</v>
      </c>
      <c r="M41" s="38">
        <v>3231</v>
      </c>
      <c r="N41" s="38">
        <v>3635</v>
      </c>
      <c r="O41" s="38">
        <v>1559</v>
      </c>
      <c r="P41" s="39">
        <v>2.4</v>
      </c>
      <c r="Q41" s="40">
        <v>20</v>
      </c>
    </row>
    <row r="42" spans="1:17" s="41" customFormat="1" ht="12.75">
      <c r="A42" s="36">
        <v>7</v>
      </c>
      <c r="B42" s="37" t="s">
        <v>31</v>
      </c>
      <c r="C42" s="38">
        <v>3841</v>
      </c>
      <c r="D42" s="38">
        <v>1892</v>
      </c>
      <c r="E42" s="38">
        <v>2076</v>
      </c>
      <c r="F42" s="38">
        <v>539</v>
      </c>
      <c r="G42" s="38">
        <v>763</v>
      </c>
      <c r="H42" s="38">
        <v>355</v>
      </c>
      <c r="I42" s="38">
        <v>1208</v>
      </c>
      <c r="J42" s="38">
        <v>1934</v>
      </c>
      <c r="K42" s="38">
        <v>161</v>
      </c>
      <c r="L42" s="38">
        <v>221</v>
      </c>
      <c r="M42" s="38">
        <v>5506</v>
      </c>
      <c r="N42" s="38">
        <v>6225</v>
      </c>
      <c r="O42" s="38">
        <v>3280</v>
      </c>
      <c r="P42" s="39">
        <v>4.6</v>
      </c>
      <c r="Q42" s="40">
        <v>66</v>
      </c>
    </row>
    <row r="43" spans="1:17" s="41" customFormat="1" ht="12.75">
      <c r="A43" s="36">
        <v>8</v>
      </c>
      <c r="B43" s="37" t="s">
        <v>32</v>
      </c>
      <c r="C43" s="38">
        <v>2897</v>
      </c>
      <c r="D43" s="38">
        <v>1503</v>
      </c>
      <c r="E43" s="38">
        <v>1023</v>
      </c>
      <c r="F43" s="38">
        <v>426</v>
      </c>
      <c r="G43" s="38">
        <v>468</v>
      </c>
      <c r="H43" s="38">
        <v>194</v>
      </c>
      <c r="I43" s="38">
        <v>983</v>
      </c>
      <c r="J43" s="38">
        <v>1600</v>
      </c>
      <c r="K43" s="38">
        <v>146</v>
      </c>
      <c r="L43" s="38">
        <v>233</v>
      </c>
      <c r="M43" s="38">
        <v>4185</v>
      </c>
      <c r="N43" s="38">
        <v>5022</v>
      </c>
      <c r="O43" s="38">
        <v>2657</v>
      </c>
      <c r="P43" s="39">
        <v>4.1</v>
      </c>
      <c r="Q43" s="40">
        <v>18</v>
      </c>
    </row>
    <row r="44" spans="1:17" s="41" customFormat="1" ht="12.75">
      <c r="A44" s="36">
        <v>9</v>
      </c>
      <c r="B44" s="37" t="s">
        <v>33</v>
      </c>
      <c r="C44" s="38">
        <v>2384</v>
      </c>
      <c r="D44" s="38">
        <v>1250</v>
      </c>
      <c r="E44" s="38">
        <v>1271</v>
      </c>
      <c r="F44" s="38">
        <v>292</v>
      </c>
      <c r="G44" s="38">
        <v>664</v>
      </c>
      <c r="H44" s="38">
        <v>328</v>
      </c>
      <c r="I44" s="38">
        <v>656</v>
      </c>
      <c r="J44" s="38">
        <v>1274</v>
      </c>
      <c r="K44" s="38">
        <v>90</v>
      </c>
      <c r="L44" s="38">
        <v>5</v>
      </c>
      <c r="M44" s="38">
        <v>3734</v>
      </c>
      <c r="N44" s="38">
        <v>4214</v>
      </c>
      <c r="O44" s="38">
        <v>2018</v>
      </c>
      <c r="P44" s="39">
        <v>6.7</v>
      </c>
      <c r="Q44" s="40">
        <v>16</v>
      </c>
    </row>
    <row r="45" spans="1:17" s="41" customFormat="1" ht="12.75">
      <c r="A45" s="36">
        <v>10</v>
      </c>
      <c r="B45" s="37" t="s">
        <v>34</v>
      </c>
      <c r="C45" s="38">
        <v>1401</v>
      </c>
      <c r="D45" s="38">
        <v>667</v>
      </c>
      <c r="E45" s="38">
        <v>912</v>
      </c>
      <c r="F45" s="38">
        <v>267</v>
      </c>
      <c r="G45" s="38">
        <v>236</v>
      </c>
      <c r="H45" s="38">
        <v>102</v>
      </c>
      <c r="I45" s="38">
        <v>576</v>
      </c>
      <c r="J45" s="38">
        <v>702</v>
      </c>
      <c r="K45" s="38">
        <v>60</v>
      </c>
      <c r="L45" s="38">
        <v>138</v>
      </c>
      <c r="M45" s="38">
        <v>2461</v>
      </c>
      <c r="N45" s="38">
        <v>2861</v>
      </c>
      <c r="O45" s="38">
        <v>1409</v>
      </c>
      <c r="P45" s="39">
        <v>2.4</v>
      </c>
      <c r="Q45" s="40">
        <v>39</v>
      </c>
    </row>
    <row r="46" spans="1:17" s="41" customFormat="1" ht="12.75">
      <c r="A46" s="36">
        <v>12</v>
      </c>
      <c r="B46" s="37" t="s">
        <v>36</v>
      </c>
      <c r="C46" s="38">
        <v>2945</v>
      </c>
      <c r="D46" s="38">
        <v>1463</v>
      </c>
      <c r="E46" s="38">
        <v>1182</v>
      </c>
      <c r="F46" s="38">
        <v>454</v>
      </c>
      <c r="G46" s="38">
        <v>682</v>
      </c>
      <c r="H46" s="38">
        <v>325</v>
      </c>
      <c r="I46" s="38">
        <v>799</v>
      </c>
      <c r="J46" s="38">
        <v>1845</v>
      </c>
      <c r="K46" s="38">
        <v>141</v>
      </c>
      <c r="L46" s="38">
        <v>111</v>
      </c>
      <c r="M46" s="38">
        <v>3457</v>
      </c>
      <c r="N46" s="38">
        <v>4011</v>
      </c>
      <c r="O46" s="38">
        <v>2147</v>
      </c>
      <c r="P46" s="39">
        <v>11</v>
      </c>
      <c r="Q46" s="40">
        <v>91</v>
      </c>
    </row>
    <row r="47" spans="1:22" ht="26.25" customHeight="1">
      <c r="A47" s="254" t="s">
        <v>187</v>
      </c>
      <c r="B47" s="255"/>
      <c r="C47" s="189">
        <f aca="true" t="shared" si="7" ref="C47:Q47">SUM(C48:C51)</f>
        <v>15450</v>
      </c>
      <c r="D47" s="189">
        <f t="shared" si="7"/>
        <v>9088</v>
      </c>
      <c r="E47" s="189">
        <f t="shared" si="7"/>
        <v>8380</v>
      </c>
      <c r="F47" s="189">
        <f t="shared" si="7"/>
        <v>2217</v>
      </c>
      <c r="G47" s="189">
        <f t="shared" si="7"/>
        <v>4100</v>
      </c>
      <c r="H47" s="189">
        <f t="shared" si="7"/>
        <v>1980</v>
      </c>
      <c r="I47" s="189">
        <f t="shared" si="7"/>
        <v>3922</v>
      </c>
      <c r="J47" s="189">
        <f t="shared" si="7"/>
        <v>9372</v>
      </c>
      <c r="K47" s="189">
        <f t="shared" si="7"/>
        <v>688</v>
      </c>
      <c r="L47" s="189">
        <f t="shared" si="7"/>
        <v>399</v>
      </c>
      <c r="M47" s="189">
        <f t="shared" si="7"/>
        <v>22964</v>
      </c>
      <c r="N47" s="189">
        <f t="shared" si="7"/>
        <v>25455</v>
      </c>
      <c r="O47" s="189">
        <f t="shared" si="7"/>
        <v>12823</v>
      </c>
      <c r="P47" s="190">
        <v>11.4</v>
      </c>
      <c r="Q47" s="189">
        <f t="shared" si="7"/>
        <v>321</v>
      </c>
      <c r="R47" s="42"/>
      <c r="S47" s="42"/>
      <c r="T47" s="42"/>
      <c r="U47" s="42"/>
      <c r="V47" s="42"/>
    </row>
    <row r="48" spans="1:17" s="41" customFormat="1" ht="12.75">
      <c r="A48" s="36">
        <v>1</v>
      </c>
      <c r="B48" s="37" t="s">
        <v>6</v>
      </c>
      <c r="C48" s="38">
        <v>2875</v>
      </c>
      <c r="D48" s="38">
        <v>1506</v>
      </c>
      <c r="E48" s="38">
        <v>1761</v>
      </c>
      <c r="F48" s="38">
        <v>452</v>
      </c>
      <c r="G48" s="38">
        <v>747</v>
      </c>
      <c r="H48" s="38">
        <v>357</v>
      </c>
      <c r="I48" s="38">
        <v>788</v>
      </c>
      <c r="J48" s="38">
        <v>1851</v>
      </c>
      <c r="K48" s="38">
        <v>114</v>
      </c>
      <c r="L48" s="38">
        <v>119</v>
      </c>
      <c r="M48" s="38">
        <v>3962</v>
      </c>
      <c r="N48" s="38">
        <v>4382</v>
      </c>
      <c r="O48" s="38">
        <v>2262</v>
      </c>
      <c r="P48" s="39">
        <v>16.3</v>
      </c>
      <c r="Q48" s="40">
        <v>67</v>
      </c>
    </row>
    <row r="49" spans="1:17" s="41" customFormat="1" ht="12.75">
      <c r="A49" s="36">
        <v>2</v>
      </c>
      <c r="B49" s="43" t="s">
        <v>9</v>
      </c>
      <c r="C49" s="38">
        <v>4817</v>
      </c>
      <c r="D49" s="38">
        <v>2955</v>
      </c>
      <c r="E49" s="38">
        <v>4392</v>
      </c>
      <c r="F49" s="38">
        <v>801</v>
      </c>
      <c r="G49" s="38">
        <v>1443</v>
      </c>
      <c r="H49" s="38">
        <v>701</v>
      </c>
      <c r="I49" s="38">
        <v>1127</v>
      </c>
      <c r="J49" s="38">
        <v>2784</v>
      </c>
      <c r="K49" s="38">
        <v>154</v>
      </c>
      <c r="L49" s="38">
        <v>191</v>
      </c>
      <c r="M49" s="38">
        <v>7858</v>
      </c>
      <c r="N49" s="38">
        <v>8704</v>
      </c>
      <c r="O49" s="38">
        <v>4345</v>
      </c>
      <c r="P49" s="39">
        <v>13</v>
      </c>
      <c r="Q49" s="40">
        <v>65</v>
      </c>
    </row>
    <row r="50" spans="1:17" s="41" customFormat="1" ht="12.75">
      <c r="A50" s="36">
        <v>3</v>
      </c>
      <c r="B50" s="37" t="s">
        <v>11</v>
      </c>
      <c r="C50" s="38">
        <v>3252</v>
      </c>
      <c r="D50" s="38">
        <v>1869</v>
      </c>
      <c r="E50" s="38">
        <v>2227</v>
      </c>
      <c r="F50" s="38">
        <v>454</v>
      </c>
      <c r="G50" s="38">
        <v>985</v>
      </c>
      <c r="H50" s="38">
        <v>508</v>
      </c>
      <c r="I50" s="38">
        <v>736</v>
      </c>
      <c r="J50" s="38">
        <v>2160</v>
      </c>
      <c r="K50" s="38">
        <v>167</v>
      </c>
      <c r="L50" s="38">
        <v>77</v>
      </c>
      <c r="M50" s="38">
        <v>3826</v>
      </c>
      <c r="N50" s="38">
        <v>4243</v>
      </c>
      <c r="O50" s="38">
        <v>2337</v>
      </c>
      <c r="P50" s="39">
        <v>17.3</v>
      </c>
      <c r="Q50" s="40">
        <v>19</v>
      </c>
    </row>
    <row r="51" spans="1:17" s="49" customFormat="1" ht="12.75">
      <c r="A51" s="44">
        <v>4</v>
      </c>
      <c r="B51" s="45" t="s">
        <v>8</v>
      </c>
      <c r="C51" s="46">
        <v>4506</v>
      </c>
      <c r="D51" s="46">
        <v>2758</v>
      </c>
      <c r="E51" s="46">
        <v>0</v>
      </c>
      <c r="F51" s="46">
        <v>510</v>
      </c>
      <c r="G51" s="46">
        <v>925</v>
      </c>
      <c r="H51" s="46">
        <v>414</v>
      </c>
      <c r="I51" s="46">
        <v>1271</v>
      </c>
      <c r="J51" s="46">
        <v>2577</v>
      </c>
      <c r="K51" s="46">
        <v>253</v>
      </c>
      <c r="L51" s="46">
        <v>12</v>
      </c>
      <c r="M51" s="46">
        <v>7318</v>
      </c>
      <c r="N51" s="46">
        <v>8126</v>
      </c>
      <c r="O51" s="46">
        <v>3879</v>
      </c>
      <c r="P51" s="47">
        <v>7.2</v>
      </c>
      <c r="Q51" s="48">
        <v>170</v>
      </c>
    </row>
    <row r="52" spans="1:22" ht="26.25" customHeight="1">
      <c r="A52" s="254" t="s">
        <v>188</v>
      </c>
      <c r="B52" s="255"/>
      <c r="C52" s="189">
        <f aca="true" t="shared" si="8" ref="C52:Q52">SUM(C53:C57)</f>
        <v>8297</v>
      </c>
      <c r="D52" s="189">
        <f t="shared" si="8"/>
        <v>4341</v>
      </c>
      <c r="E52" s="189">
        <f t="shared" si="8"/>
        <v>4710</v>
      </c>
      <c r="F52" s="189">
        <f t="shared" si="8"/>
        <v>1038</v>
      </c>
      <c r="G52" s="189">
        <f t="shared" si="8"/>
        <v>2528</v>
      </c>
      <c r="H52" s="189">
        <f t="shared" si="8"/>
        <v>1199</v>
      </c>
      <c r="I52" s="189">
        <f t="shared" si="8"/>
        <v>2088</v>
      </c>
      <c r="J52" s="189">
        <f t="shared" si="8"/>
        <v>4645</v>
      </c>
      <c r="K52" s="189">
        <f t="shared" si="8"/>
        <v>545</v>
      </c>
      <c r="L52" s="189">
        <f t="shared" si="8"/>
        <v>546</v>
      </c>
      <c r="M52" s="189">
        <f t="shared" si="8"/>
        <v>13873</v>
      </c>
      <c r="N52" s="189">
        <f t="shared" si="8"/>
        <v>16091</v>
      </c>
      <c r="O52" s="189">
        <f t="shared" si="8"/>
        <v>8528</v>
      </c>
      <c r="P52" s="219">
        <v>6.2</v>
      </c>
      <c r="Q52" s="189">
        <f t="shared" si="8"/>
        <v>177</v>
      </c>
      <c r="R52" s="42"/>
      <c r="S52" s="42"/>
      <c r="T52" s="42"/>
      <c r="U52" s="42"/>
      <c r="V52" s="42"/>
    </row>
    <row r="53" spans="1:17" s="41" customFormat="1" ht="12.75">
      <c r="A53" s="36">
        <v>1</v>
      </c>
      <c r="B53" s="37" t="s">
        <v>52</v>
      </c>
      <c r="C53" s="38">
        <v>992</v>
      </c>
      <c r="D53" s="38">
        <v>499</v>
      </c>
      <c r="E53" s="38">
        <v>737</v>
      </c>
      <c r="F53" s="38">
        <v>80</v>
      </c>
      <c r="G53" s="38">
        <v>327</v>
      </c>
      <c r="H53" s="38">
        <v>157</v>
      </c>
      <c r="I53" s="38">
        <v>244</v>
      </c>
      <c r="J53" s="38">
        <v>586</v>
      </c>
      <c r="K53" s="38">
        <v>53</v>
      </c>
      <c r="L53" s="38">
        <v>41</v>
      </c>
      <c r="M53" s="38">
        <v>1621</v>
      </c>
      <c r="N53" s="38">
        <v>1937</v>
      </c>
      <c r="O53" s="38">
        <v>992</v>
      </c>
      <c r="P53" s="39">
        <v>6.3</v>
      </c>
      <c r="Q53" s="40">
        <v>19</v>
      </c>
    </row>
    <row r="54" spans="1:17" s="41" customFormat="1" ht="12.75">
      <c r="A54" s="36">
        <v>2</v>
      </c>
      <c r="B54" s="43" t="s">
        <v>21</v>
      </c>
      <c r="C54" s="38">
        <v>1955</v>
      </c>
      <c r="D54" s="38">
        <v>1031</v>
      </c>
      <c r="E54" s="38">
        <v>1894</v>
      </c>
      <c r="F54" s="38">
        <v>276</v>
      </c>
      <c r="G54" s="38">
        <v>664</v>
      </c>
      <c r="H54" s="38">
        <v>319</v>
      </c>
      <c r="I54" s="38">
        <v>451</v>
      </c>
      <c r="J54" s="38">
        <v>989</v>
      </c>
      <c r="K54" s="38">
        <v>132</v>
      </c>
      <c r="L54" s="38">
        <v>131</v>
      </c>
      <c r="M54" s="38">
        <v>3266</v>
      </c>
      <c r="N54" s="38">
        <v>3626</v>
      </c>
      <c r="O54" s="38">
        <v>1950</v>
      </c>
      <c r="P54" s="39">
        <v>6.2</v>
      </c>
      <c r="Q54" s="40">
        <v>38</v>
      </c>
    </row>
    <row r="55" spans="1:17" s="41" customFormat="1" ht="12.75">
      <c r="A55" s="36">
        <v>3</v>
      </c>
      <c r="B55" s="37" t="s">
        <v>22</v>
      </c>
      <c r="C55" s="38">
        <v>1543</v>
      </c>
      <c r="D55" s="38">
        <v>754</v>
      </c>
      <c r="E55" s="38">
        <v>792</v>
      </c>
      <c r="F55" s="38">
        <v>157</v>
      </c>
      <c r="G55" s="38">
        <v>541</v>
      </c>
      <c r="H55" s="38">
        <v>276</v>
      </c>
      <c r="I55" s="38">
        <v>358</v>
      </c>
      <c r="J55" s="38">
        <v>859</v>
      </c>
      <c r="K55" s="38">
        <v>85</v>
      </c>
      <c r="L55" s="38">
        <v>90</v>
      </c>
      <c r="M55" s="38">
        <v>2763</v>
      </c>
      <c r="N55" s="38">
        <v>3155</v>
      </c>
      <c r="O55" s="38">
        <v>1651</v>
      </c>
      <c r="P55" s="39">
        <v>6.4</v>
      </c>
      <c r="Q55" s="40">
        <v>41</v>
      </c>
    </row>
    <row r="56" spans="1:17" s="41" customFormat="1" ht="12.75">
      <c r="A56" s="36">
        <v>4</v>
      </c>
      <c r="B56" s="37" t="s">
        <v>23</v>
      </c>
      <c r="C56" s="38">
        <v>1824</v>
      </c>
      <c r="D56" s="38">
        <v>1009</v>
      </c>
      <c r="E56" s="38">
        <v>1287</v>
      </c>
      <c r="F56" s="38">
        <v>240</v>
      </c>
      <c r="G56" s="38">
        <v>573</v>
      </c>
      <c r="H56" s="38">
        <v>298</v>
      </c>
      <c r="I56" s="38">
        <v>465</v>
      </c>
      <c r="J56" s="38">
        <v>1106</v>
      </c>
      <c r="K56" s="38">
        <v>81</v>
      </c>
      <c r="L56" s="38">
        <v>103</v>
      </c>
      <c r="M56" s="38">
        <v>2907</v>
      </c>
      <c r="N56" s="38">
        <v>3581</v>
      </c>
      <c r="O56" s="38">
        <v>1884</v>
      </c>
      <c r="P56" s="39">
        <v>7.2</v>
      </c>
      <c r="Q56" s="40">
        <v>11</v>
      </c>
    </row>
    <row r="57" spans="1:17" s="49" customFormat="1" ht="13.5" thickBot="1">
      <c r="A57" s="182">
        <v>5</v>
      </c>
      <c r="B57" s="183" t="s">
        <v>53</v>
      </c>
      <c r="C57" s="46">
        <v>1983</v>
      </c>
      <c r="D57" s="46">
        <v>1048</v>
      </c>
      <c r="E57" s="46">
        <v>0</v>
      </c>
      <c r="F57" s="46">
        <v>285</v>
      </c>
      <c r="G57" s="46">
        <v>423</v>
      </c>
      <c r="H57" s="46">
        <v>149</v>
      </c>
      <c r="I57" s="46">
        <v>570</v>
      </c>
      <c r="J57" s="46">
        <v>1105</v>
      </c>
      <c r="K57" s="46">
        <v>194</v>
      </c>
      <c r="L57" s="46">
        <v>181</v>
      </c>
      <c r="M57" s="46">
        <v>3316</v>
      </c>
      <c r="N57" s="46">
        <v>3792</v>
      </c>
      <c r="O57" s="46">
        <v>2051</v>
      </c>
      <c r="P57" s="47">
        <v>5.4</v>
      </c>
      <c r="Q57" s="48">
        <v>68</v>
      </c>
    </row>
    <row r="58" ht="13.5" thickTop="1"/>
    <row r="59" spans="1:17" ht="12.75">
      <c r="A59" s="34"/>
      <c r="B59" s="51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51"/>
    </row>
    <row r="60" spans="1:17" ht="12.75">
      <c r="A60" s="52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ht="12.75">
      <c r="A61" s="11"/>
    </row>
  </sheetData>
  <sheetProtection/>
  <mergeCells count="20">
    <mergeCell ref="A39:B39"/>
    <mergeCell ref="A32:B32"/>
    <mergeCell ref="A6:B6"/>
    <mergeCell ref="A47:B47"/>
    <mergeCell ref="A52:B52"/>
    <mergeCell ref="A30:B30"/>
    <mergeCell ref="A7:B7"/>
    <mergeCell ref="A1:Q1"/>
    <mergeCell ref="A21:B21"/>
    <mergeCell ref="C4:C5"/>
    <mergeCell ref="A8:B8"/>
    <mergeCell ref="A14:B14"/>
    <mergeCell ref="M4:O4"/>
    <mergeCell ref="P3:P5"/>
    <mergeCell ref="Q3:Q5"/>
    <mergeCell ref="B3:B5"/>
    <mergeCell ref="D4:L4"/>
    <mergeCell ref="A2:Q2"/>
    <mergeCell ref="A3:A5"/>
    <mergeCell ref="C3:O3"/>
  </mergeCells>
  <printOptions horizontalCentered="1" verticalCentered="1"/>
  <pageMargins left="0.3937007874015748" right="0.3937007874015748" top="0.7874015748031497" bottom="0.3937007874015748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110" zoomScaleNormal="110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9" width="10.75390625" style="24" customWidth="1"/>
    <col min="10" max="16384" width="9.125" style="24" customWidth="1"/>
  </cols>
  <sheetData>
    <row r="1" spans="1:9" ht="15.75" customHeight="1">
      <c r="A1" s="246" t="s">
        <v>46</v>
      </c>
      <c r="B1" s="265"/>
      <c r="C1" s="265"/>
      <c r="D1" s="265"/>
      <c r="E1" s="265"/>
      <c r="F1" s="265"/>
      <c r="G1" s="265"/>
      <c r="H1" s="265"/>
      <c r="I1" s="265"/>
    </row>
    <row r="2" spans="1:9" ht="18" customHeight="1" thickBot="1">
      <c r="A2" s="266" t="s">
        <v>194</v>
      </c>
      <c r="B2" s="267"/>
      <c r="C2" s="267"/>
      <c r="D2" s="267"/>
      <c r="E2" s="267"/>
      <c r="F2" s="267"/>
      <c r="G2" s="267"/>
      <c r="H2" s="267"/>
      <c r="I2" s="267"/>
    </row>
    <row r="3" spans="1:9" ht="16.5" thickTop="1">
      <c r="A3" s="257" t="s">
        <v>1</v>
      </c>
      <c r="B3" s="259" t="s">
        <v>2</v>
      </c>
      <c r="C3" s="259" t="s">
        <v>57</v>
      </c>
      <c r="D3" s="259"/>
      <c r="E3" s="259"/>
      <c r="F3" s="259"/>
      <c r="G3" s="259"/>
      <c r="H3" s="268" t="s">
        <v>58</v>
      </c>
      <c r="I3" s="269"/>
    </row>
    <row r="4" spans="1:9" ht="33.75">
      <c r="A4" s="258"/>
      <c r="B4" s="260"/>
      <c r="C4" s="3" t="s">
        <v>160</v>
      </c>
      <c r="D4" s="3" t="s">
        <v>164</v>
      </c>
      <c r="E4" s="3" t="s">
        <v>168</v>
      </c>
      <c r="F4" s="3" t="s">
        <v>218</v>
      </c>
      <c r="G4" s="3" t="s">
        <v>227</v>
      </c>
      <c r="H4" s="114" t="s">
        <v>225</v>
      </c>
      <c r="I4" s="5" t="s">
        <v>226</v>
      </c>
    </row>
    <row r="5" spans="1:9" s="167" customFormat="1" ht="15" customHeight="1">
      <c r="A5" s="261" t="s">
        <v>216</v>
      </c>
      <c r="B5" s="262"/>
      <c r="C5" s="164">
        <v>2157883</v>
      </c>
      <c r="D5" s="164">
        <v>1825180</v>
      </c>
      <c r="E5" s="165">
        <v>1563339</v>
      </c>
      <c r="F5" s="165">
        <v>1335155</v>
      </c>
      <c r="G5" s="165">
        <v>1081746</v>
      </c>
      <c r="H5" s="68">
        <f aca="true" t="shared" si="0" ref="H5:H13">G5-F5</f>
        <v>-253409</v>
      </c>
      <c r="I5" s="8">
        <f>H5/F5</f>
        <v>-0.18979743924862658</v>
      </c>
    </row>
    <row r="6" spans="1:9" ht="29.25" customHeight="1">
      <c r="A6" s="263" t="s">
        <v>59</v>
      </c>
      <c r="B6" s="264"/>
      <c r="C6" s="186">
        <f>C7+C13+C20+C29+C31+C38+C46+C51</f>
        <v>283196</v>
      </c>
      <c r="D6" s="186">
        <f>D7+D13+D20+D29+D31+D38+D46+D51</f>
        <v>249777</v>
      </c>
      <c r="E6" s="186">
        <f>E7+E13+E20+E29+E31+E38+E46+E51</f>
        <v>216527</v>
      </c>
      <c r="F6" s="186">
        <f>F7+F13+F20+F29+F31+F38+F46+F51</f>
        <v>188910</v>
      </c>
      <c r="G6" s="186">
        <f>G7+G13+G20+G29+G31+G38+G46+G51</f>
        <v>154068</v>
      </c>
      <c r="H6" s="196">
        <f t="shared" si="0"/>
        <v>-34842</v>
      </c>
      <c r="I6" s="195">
        <f>H6/F6</f>
        <v>-0.18443703350801968</v>
      </c>
    </row>
    <row r="7" spans="1:9" ht="27" customHeight="1">
      <c r="A7" s="254" t="s">
        <v>182</v>
      </c>
      <c r="B7" s="255"/>
      <c r="C7" s="189">
        <f>SUM(C8:C12)</f>
        <v>25990</v>
      </c>
      <c r="D7" s="189">
        <f>SUM(D8:D12)</f>
        <v>23081</v>
      </c>
      <c r="E7" s="189">
        <f>SUM(E8:E12)</f>
        <v>21343</v>
      </c>
      <c r="F7" s="189">
        <f>SUM(F8:F12)</f>
        <v>18281</v>
      </c>
      <c r="G7" s="189">
        <f>SUM(G8:G12)</f>
        <v>14633</v>
      </c>
      <c r="H7" s="189">
        <f t="shared" si="0"/>
        <v>-3648</v>
      </c>
      <c r="I7" s="197">
        <f>H7/F7</f>
        <v>-0.19955144685739293</v>
      </c>
    </row>
    <row r="8" spans="1:9" ht="15" customHeight="1">
      <c r="A8" s="12">
        <v>1</v>
      </c>
      <c r="B8" s="13" t="s">
        <v>5</v>
      </c>
      <c r="C8" s="14">
        <v>5912</v>
      </c>
      <c r="D8" s="14">
        <v>5362</v>
      </c>
      <c r="E8" s="14">
        <v>5155</v>
      </c>
      <c r="F8" s="14">
        <v>4494</v>
      </c>
      <c r="G8" s="14">
        <v>3681</v>
      </c>
      <c r="H8" s="57">
        <f t="shared" si="0"/>
        <v>-813</v>
      </c>
      <c r="I8" s="8">
        <f aca="true" t="shared" si="1" ref="I8:I13">H8/F8</f>
        <v>-0.18090787716955942</v>
      </c>
    </row>
    <row r="9" spans="1:9" ht="15" customHeight="1">
      <c r="A9" s="12">
        <v>2</v>
      </c>
      <c r="B9" s="13" t="s">
        <v>7</v>
      </c>
      <c r="C9" s="14">
        <v>4831</v>
      </c>
      <c r="D9" s="14">
        <v>3845</v>
      </c>
      <c r="E9" s="14">
        <v>3664</v>
      </c>
      <c r="F9" s="14">
        <v>2753</v>
      </c>
      <c r="G9" s="14">
        <v>2088</v>
      </c>
      <c r="H9" s="57">
        <f t="shared" si="0"/>
        <v>-665</v>
      </c>
      <c r="I9" s="8">
        <f t="shared" si="1"/>
        <v>-0.24155466763530695</v>
      </c>
    </row>
    <row r="10" spans="1:9" ht="15" customHeight="1">
      <c r="A10" s="12">
        <v>3</v>
      </c>
      <c r="B10" s="13" t="s">
        <v>10</v>
      </c>
      <c r="C10" s="14">
        <v>6205</v>
      </c>
      <c r="D10" s="14">
        <v>5618</v>
      </c>
      <c r="E10" s="14">
        <v>5053</v>
      </c>
      <c r="F10" s="14">
        <v>4377</v>
      </c>
      <c r="G10" s="14">
        <v>3619</v>
      </c>
      <c r="H10" s="57">
        <f t="shared" si="0"/>
        <v>-758</v>
      </c>
      <c r="I10" s="8">
        <f t="shared" si="1"/>
        <v>-0.17317797578249944</v>
      </c>
    </row>
    <row r="11" spans="1:9" ht="15" customHeight="1">
      <c r="A11" s="12">
        <v>4</v>
      </c>
      <c r="B11" s="13" t="s">
        <v>19</v>
      </c>
      <c r="C11" s="14">
        <v>4915</v>
      </c>
      <c r="D11" s="14">
        <v>4594</v>
      </c>
      <c r="E11" s="14">
        <v>4122</v>
      </c>
      <c r="F11" s="14">
        <v>3759</v>
      </c>
      <c r="G11" s="14">
        <v>2708</v>
      </c>
      <c r="H11" s="57">
        <f t="shared" si="0"/>
        <v>-1051</v>
      </c>
      <c r="I11" s="8">
        <f>H11/F11</f>
        <v>-0.2795956371375366</v>
      </c>
    </row>
    <row r="12" spans="1:9" ht="15" customHeight="1">
      <c r="A12" s="12">
        <v>5</v>
      </c>
      <c r="B12" s="13" t="s">
        <v>12</v>
      </c>
      <c r="C12" s="14">
        <v>4127</v>
      </c>
      <c r="D12" s="14">
        <v>3662</v>
      </c>
      <c r="E12" s="14">
        <v>3349</v>
      </c>
      <c r="F12" s="14">
        <v>2898</v>
      </c>
      <c r="G12" s="14">
        <v>2537</v>
      </c>
      <c r="H12" s="57">
        <f t="shared" si="0"/>
        <v>-361</v>
      </c>
      <c r="I12" s="8">
        <f t="shared" si="1"/>
        <v>-0.12456866804692891</v>
      </c>
    </row>
    <row r="13" spans="1:9" ht="24.75" customHeight="1">
      <c r="A13" s="254" t="s">
        <v>183</v>
      </c>
      <c r="B13" s="256"/>
      <c r="C13" s="189">
        <f>SUM(C14:C19)</f>
        <v>28304</v>
      </c>
      <c r="D13" s="189">
        <f>SUM(D14:D19)</f>
        <v>24466</v>
      </c>
      <c r="E13" s="189">
        <f>SUM(E14:E19)</f>
        <v>21272</v>
      </c>
      <c r="F13" s="189">
        <f>SUM(F14:F19)</f>
        <v>19583</v>
      </c>
      <c r="G13" s="189">
        <f>SUM(G14:G19)</f>
        <v>16460</v>
      </c>
      <c r="H13" s="189">
        <f t="shared" si="0"/>
        <v>-3123</v>
      </c>
      <c r="I13" s="197">
        <f t="shared" si="1"/>
        <v>-0.1594750548945514</v>
      </c>
    </row>
    <row r="14" spans="1:9" ht="15" customHeight="1">
      <c r="A14" s="12">
        <v>1</v>
      </c>
      <c r="B14" s="13" t="s">
        <v>14</v>
      </c>
      <c r="C14" s="14">
        <v>4904</v>
      </c>
      <c r="D14" s="14">
        <v>4342</v>
      </c>
      <c r="E14" s="14">
        <v>3848</v>
      </c>
      <c r="F14" s="14">
        <v>3615</v>
      </c>
      <c r="G14" s="14">
        <v>3463</v>
      </c>
      <c r="H14" s="57">
        <f aca="true" t="shared" si="2" ref="H14:H19">G14-F14</f>
        <v>-152</v>
      </c>
      <c r="I14" s="8">
        <f aca="true" t="shared" si="3" ref="I14:I20">H14/F14</f>
        <v>-0.04204702627939143</v>
      </c>
    </row>
    <row r="15" spans="1:9" ht="15" customHeight="1">
      <c r="A15" s="12">
        <v>2</v>
      </c>
      <c r="B15" s="17" t="s">
        <v>16</v>
      </c>
      <c r="C15" s="14">
        <v>6158</v>
      </c>
      <c r="D15" s="14">
        <v>5628</v>
      </c>
      <c r="E15" s="14">
        <v>4998</v>
      </c>
      <c r="F15" s="14">
        <v>4695</v>
      </c>
      <c r="G15" s="14">
        <v>3842</v>
      </c>
      <c r="H15" s="57">
        <f t="shared" si="2"/>
        <v>-853</v>
      </c>
      <c r="I15" s="8">
        <f t="shared" si="3"/>
        <v>-0.18168264110756124</v>
      </c>
    </row>
    <row r="16" spans="1:9" ht="15" customHeight="1">
      <c r="A16" s="12">
        <v>3</v>
      </c>
      <c r="B16" s="13" t="s">
        <v>17</v>
      </c>
      <c r="C16" s="14">
        <v>5157</v>
      </c>
      <c r="D16" s="14">
        <v>4230</v>
      </c>
      <c r="E16" s="14">
        <v>3676</v>
      </c>
      <c r="F16" s="14">
        <v>3413</v>
      </c>
      <c r="G16" s="14">
        <v>2836</v>
      </c>
      <c r="H16" s="57">
        <f t="shared" si="2"/>
        <v>-577</v>
      </c>
      <c r="I16" s="8">
        <f t="shared" si="3"/>
        <v>-0.16905947846469382</v>
      </c>
    </row>
    <row r="17" spans="1:9" ht="15" customHeight="1">
      <c r="A17" s="12">
        <v>4</v>
      </c>
      <c r="B17" s="13" t="s">
        <v>18</v>
      </c>
      <c r="C17" s="14">
        <v>3797</v>
      </c>
      <c r="D17" s="14">
        <v>3346</v>
      </c>
      <c r="E17" s="14">
        <v>2950</v>
      </c>
      <c r="F17" s="14">
        <v>2576</v>
      </c>
      <c r="G17" s="14">
        <v>2067</v>
      </c>
      <c r="H17" s="57">
        <f t="shared" si="2"/>
        <v>-509</v>
      </c>
      <c r="I17" s="8">
        <f t="shared" si="3"/>
        <v>-0.19759316770186336</v>
      </c>
    </row>
    <row r="18" spans="1:9" ht="15" customHeight="1">
      <c r="A18" s="12">
        <v>5</v>
      </c>
      <c r="B18" s="13" t="s">
        <v>24</v>
      </c>
      <c r="C18" s="14">
        <v>4221</v>
      </c>
      <c r="D18" s="14">
        <v>3172</v>
      </c>
      <c r="E18" s="14">
        <v>2489</v>
      </c>
      <c r="F18" s="14">
        <v>2103</v>
      </c>
      <c r="G18" s="14">
        <v>1617</v>
      </c>
      <c r="H18" s="57">
        <f t="shared" si="2"/>
        <v>-486</v>
      </c>
      <c r="I18" s="8">
        <f t="shared" si="3"/>
        <v>-0.23109843081312412</v>
      </c>
    </row>
    <row r="19" spans="1:9" s="59" customFormat="1" ht="15" customHeight="1">
      <c r="A19" s="18">
        <v>6</v>
      </c>
      <c r="B19" s="19" t="s">
        <v>15</v>
      </c>
      <c r="C19" s="20">
        <v>4067</v>
      </c>
      <c r="D19" s="20">
        <v>3748</v>
      </c>
      <c r="E19" s="20">
        <v>3311</v>
      </c>
      <c r="F19" s="20">
        <v>3181</v>
      </c>
      <c r="G19" s="20">
        <v>2635</v>
      </c>
      <c r="H19" s="57">
        <f t="shared" si="2"/>
        <v>-546</v>
      </c>
      <c r="I19" s="8">
        <f t="shared" si="3"/>
        <v>-0.1716441370638164</v>
      </c>
    </row>
    <row r="20" spans="1:9" s="54" customFormat="1" ht="24.75" customHeight="1">
      <c r="A20" s="254" t="s">
        <v>184</v>
      </c>
      <c r="B20" s="256"/>
      <c r="C20" s="207">
        <f>SUM(C21:C28)</f>
        <v>63336</v>
      </c>
      <c r="D20" s="207">
        <f>SUM(D21:D28)</f>
        <v>55224</v>
      </c>
      <c r="E20" s="207">
        <f>SUM(E21:E28)</f>
        <v>49963</v>
      </c>
      <c r="F20" s="207">
        <f>SUM(F21:F28)</f>
        <v>44122</v>
      </c>
      <c r="G20" s="207">
        <f>SUM(G21:G28)</f>
        <v>37128</v>
      </c>
      <c r="H20" s="189">
        <f>G20-F20</f>
        <v>-6994</v>
      </c>
      <c r="I20" s="197">
        <f t="shared" si="3"/>
        <v>-0.1585150265173836</v>
      </c>
    </row>
    <row r="21" spans="1:9" ht="15" customHeight="1">
      <c r="A21" s="12">
        <v>1</v>
      </c>
      <c r="B21" s="13" t="s">
        <v>37</v>
      </c>
      <c r="C21" s="14">
        <v>2111</v>
      </c>
      <c r="D21" s="14">
        <v>1806</v>
      </c>
      <c r="E21" s="14">
        <v>1512</v>
      </c>
      <c r="F21" s="14">
        <v>1419</v>
      </c>
      <c r="G21" s="14">
        <v>1139</v>
      </c>
      <c r="H21" s="57">
        <f aca="true" t="shared" si="4" ref="H21:H30">G21-F21</f>
        <v>-280</v>
      </c>
      <c r="I21" s="8">
        <f aca="true" t="shared" si="5" ref="I21:I30">H21/F21</f>
        <v>-0.19732205778717407</v>
      </c>
    </row>
    <row r="22" spans="1:9" ht="15" customHeight="1">
      <c r="A22" s="12">
        <v>2</v>
      </c>
      <c r="B22" s="13" t="s">
        <v>39</v>
      </c>
      <c r="C22" s="14">
        <v>4974</v>
      </c>
      <c r="D22" s="14">
        <v>4218</v>
      </c>
      <c r="E22" s="14">
        <v>3493</v>
      </c>
      <c r="F22" s="14">
        <v>3172</v>
      </c>
      <c r="G22" s="14">
        <v>2763</v>
      </c>
      <c r="H22" s="57">
        <f t="shared" si="4"/>
        <v>-409</v>
      </c>
      <c r="I22" s="8">
        <f t="shared" si="5"/>
        <v>-0.1289407313997478</v>
      </c>
    </row>
    <row r="23" spans="1:9" ht="15" customHeight="1">
      <c r="A23" s="12">
        <v>3</v>
      </c>
      <c r="B23" s="13" t="s">
        <v>40</v>
      </c>
      <c r="C23" s="14">
        <v>2796</v>
      </c>
      <c r="D23" s="14">
        <v>2527</v>
      </c>
      <c r="E23" s="14">
        <v>2264</v>
      </c>
      <c r="F23" s="14">
        <v>2083</v>
      </c>
      <c r="G23" s="14">
        <v>1809</v>
      </c>
      <c r="H23" s="57">
        <f t="shared" si="4"/>
        <v>-274</v>
      </c>
      <c r="I23" s="8">
        <f t="shared" si="5"/>
        <v>-0.1315410465674508</v>
      </c>
    </row>
    <row r="24" spans="1:9" ht="15" customHeight="1">
      <c r="A24" s="12">
        <v>4</v>
      </c>
      <c r="B24" s="13" t="s">
        <v>54</v>
      </c>
      <c r="C24" s="14">
        <v>5594</v>
      </c>
      <c r="D24" s="14">
        <v>4882</v>
      </c>
      <c r="E24" s="14">
        <v>4716</v>
      </c>
      <c r="F24" s="14">
        <v>4294</v>
      </c>
      <c r="G24" s="14">
        <v>3746</v>
      </c>
      <c r="H24" s="57">
        <f t="shared" si="4"/>
        <v>-548</v>
      </c>
      <c r="I24" s="8">
        <f t="shared" si="5"/>
        <v>-0.12761993479273404</v>
      </c>
    </row>
    <row r="25" spans="1:9" ht="15" customHeight="1">
      <c r="A25" s="12">
        <v>5</v>
      </c>
      <c r="B25" s="17" t="s">
        <v>43</v>
      </c>
      <c r="C25" s="14">
        <v>16983</v>
      </c>
      <c r="D25" s="14">
        <v>14834</v>
      </c>
      <c r="E25" s="14">
        <v>13624</v>
      </c>
      <c r="F25" s="14">
        <v>11919</v>
      </c>
      <c r="G25" s="14">
        <v>10046</v>
      </c>
      <c r="H25" s="57">
        <f t="shared" si="4"/>
        <v>-1873</v>
      </c>
      <c r="I25" s="8">
        <f t="shared" si="5"/>
        <v>-0.1571440557093716</v>
      </c>
    </row>
    <row r="26" spans="1:9" ht="15" customHeight="1">
      <c r="A26" s="12">
        <v>6</v>
      </c>
      <c r="B26" s="13" t="s">
        <v>44</v>
      </c>
      <c r="C26" s="14">
        <v>6183</v>
      </c>
      <c r="D26" s="14">
        <v>5219</v>
      </c>
      <c r="E26" s="14">
        <v>4617</v>
      </c>
      <c r="F26" s="14">
        <v>4248</v>
      </c>
      <c r="G26" s="14">
        <v>3766</v>
      </c>
      <c r="H26" s="57">
        <f t="shared" si="4"/>
        <v>-482</v>
      </c>
      <c r="I26" s="8">
        <f t="shared" si="5"/>
        <v>-0.11346516007532957</v>
      </c>
    </row>
    <row r="27" spans="1:9" ht="15" customHeight="1">
      <c r="A27" s="12">
        <v>7</v>
      </c>
      <c r="B27" s="13" t="s">
        <v>45</v>
      </c>
      <c r="C27" s="14">
        <v>3566</v>
      </c>
      <c r="D27" s="14">
        <v>3185</v>
      </c>
      <c r="E27" s="14">
        <v>2892</v>
      </c>
      <c r="F27" s="14">
        <v>2279</v>
      </c>
      <c r="G27" s="14">
        <v>1728</v>
      </c>
      <c r="H27" s="57">
        <f t="shared" si="4"/>
        <v>-551</v>
      </c>
      <c r="I27" s="8">
        <f t="shared" si="5"/>
        <v>-0.24177270732777534</v>
      </c>
    </row>
    <row r="28" spans="1:9" s="59" customFormat="1" ht="15" customHeight="1">
      <c r="A28" s="18">
        <v>8</v>
      </c>
      <c r="B28" s="19" t="s">
        <v>55</v>
      </c>
      <c r="C28" s="20">
        <v>21129</v>
      </c>
      <c r="D28" s="20">
        <v>18553</v>
      </c>
      <c r="E28" s="20">
        <v>16845</v>
      </c>
      <c r="F28" s="20">
        <v>14708</v>
      </c>
      <c r="G28" s="20">
        <v>12131</v>
      </c>
      <c r="H28" s="57">
        <f t="shared" si="4"/>
        <v>-2577</v>
      </c>
      <c r="I28" s="8">
        <f t="shared" si="5"/>
        <v>-0.1752107696491705</v>
      </c>
    </row>
    <row r="29" spans="1:9" ht="25.5" customHeight="1">
      <c r="A29" s="254" t="s">
        <v>189</v>
      </c>
      <c r="B29" s="256"/>
      <c r="C29" s="198">
        <f>C30</f>
        <v>54842</v>
      </c>
      <c r="D29" s="198">
        <f>D30</f>
        <v>48840</v>
      </c>
      <c r="E29" s="198">
        <f>E30</f>
        <v>39724</v>
      </c>
      <c r="F29" s="198">
        <f>F30</f>
        <v>33212</v>
      </c>
      <c r="G29" s="198">
        <f>G30</f>
        <v>26056</v>
      </c>
      <c r="H29" s="189">
        <f>G29-F29</f>
        <v>-7156</v>
      </c>
      <c r="I29" s="197">
        <f t="shared" si="5"/>
        <v>-0.21546429001565698</v>
      </c>
    </row>
    <row r="30" spans="1:9" s="59" customFormat="1" ht="15" customHeight="1">
      <c r="A30" s="18">
        <v>1</v>
      </c>
      <c r="B30" s="19" t="s">
        <v>155</v>
      </c>
      <c r="C30" s="20">
        <v>54842</v>
      </c>
      <c r="D30" s="20">
        <v>48840</v>
      </c>
      <c r="E30" s="20">
        <v>39724</v>
      </c>
      <c r="F30" s="20">
        <v>33212</v>
      </c>
      <c r="G30" s="20">
        <v>26056</v>
      </c>
      <c r="H30" s="57">
        <f t="shared" si="4"/>
        <v>-7156</v>
      </c>
      <c r="I30" s="8">
        <f t="shared" si="5"/>
        <v>-0.21546429001565698</v>
      </c>
    </row>
    <row r="31" spans="1:9" s="142" customFormat="1" ht="24" customHeight="1">
      <c r="A31" s="254" t="s">
        <v>185</v>
      </c>
      <c r="B31" s="256"/>
      <c r="C31" s="207">
        <f>SUM(C32:C37)</f>
        <v>38387</v>
      </c>
      <c r="D31" s="207">
        <f>SUM(D32:D37)</f>
        <v>34622</v>
      </c>
      <c r="E31" s="207">
        <f>SUM(E32:E37)</f>
        <v>29792</v>
      </c>
      <c r="F31" s="207">
        <f>SUM(F32:F37)</f>
        <v>25830</v>
      </c>
      <c r="G31" s="207">
        <f>SUM(G32:G37)</f>
        <v>20340</v>
      </c>
      <c r="H31" s="189">
        <f>G31-F31</f>
        <v>-5490</v>
      </c>
      <c r="I31" s="197">
        <f>H31/F31</f>
        <v>-0.21254355400696864</v>
      </c>
    </row>
    <row r="32" spans="1:9" ht="15" customHeight="1">
      <c r="A32" s="12">
        <v>1</v>
      </c>
      <c r="B32" s="13" t="s">
        <v>38</v>
      </c>
      <c r="C32" s="14">
        <v>6429</v>
      </c>
      <c r="D32" s="14">
        <v>6025</v>
      </c>
      <c r="E32" s="14">
        <v>5567</v>
      </c>
      <c r="F32" s="14">
        <v>4809</v>
      </c>
      <c r="G32" s="14">
        <v>4240</v>
      </c>
      <c r="H32" s="57">
        <f>G32-F32</f>
        <v>-569</v>
      </c>
      <c r="I32" s="8">
        <f>H32/F32</f>
        <v>-0.11831981700977334</v>
      </c>
    </row>
    <row r="33" spans="1:9" ht="15" customHeight="1">
      <c r="A33" s="12">
        <v>2</v>
      </c>
      <c r="B33" s="13" t="s">
        <v>27</v>
      </c>
      <c r="C33" s="14">
        <v>5051</v>
      </c>
      <c r="D33" s="14">
        <v>4633</v>
      </c>
      <c r="E33" s="14">
        <v>3945</v>
      </c>
      <c r="F33" s="14">
        <v>3576</v>
      </c>
      <c r="G33" s="14">
        <v>2508</v>
      </c>
      <c r="H33" s="57">
        <f aca="true" t="shared" si="6" ref="H33:H45">G33-F33</f>
        <v>-1068</v>
      </c>
      <c r="I33" s="8">
        <f aca="true" t="shared" si="7" ref="I33:I45">H33/F33</f>
        <v>-0.2986577181208054</v>
      </c>
    </row>
    <row r="34" spans="1:9" ht="15" customHeight="1">
      <c r="A34" s="12">
        <v>3</v>
      </c>
      <c r="B34" s="13" t="s">
        <v>28</v>
      </c>
      <c r="C34" s="14">
        <v>5886</v>
      </c>
      <c r="D34" s="14">
        <v>4991</v>
      </c>
      <c r="E34" s="14">
        <v>4119</v>
      </c>
      <c r="F34" s="14">
        <v>3236</v>
      </c>
      <c r="G34" s="14">
        <v>2614</v>
      </c>
      <c r="H34" s="57">
        <f t="shared" si="6"/>
        <v>-622</v>
      </c>
      <c r="I34" s="8">
        <f t="shared" si="7"/>
        <v>-0.19221260815822003</v>
      </c>
    </row>
    <row r="35" spans="1:9" ht="15" customHeight="1">
      <c r="A35" s="12">
        <v>4</v>
      </c>
      <c r="B35" s="13" t="s">
        <v>29</v>
      </c>
      <c r="C35" s="14">
        <v>3818</v>
      </c>
      <c r="D35" s="14">
        <v>3636</v>
      </c>
      <c r="E35" s="14">
        <v>2989</v>
      </c>
      <c r="F35" s="14">
        <v>2554</v>
      </c>
      <c r="G35" s="14">
        <v>1903</v>
      </c>
      <c r="H35" s="57">
        <f t="shared" si="6"/>
        <v>-651</v>
      </c>
      <c r="I35" s="8">
        <f t="shared" si="7"/>
        <v>-0.25489428347689896</v>
      </c>
    </row>
    <row r="36" spans="1:9" ht="15" customHeight="1">
      <c r="A36" s="12">
        <v>5</v>
      </c>
      <c r="B36" s="13" t="s">
        <v>30</v>
      </c>
      <c r="C36" s="14">
        <v>4332</v>
      </c>
      <c r="D36" s="14">
        <v>3722</v>
      </c>
      <c r="E36" s="14">
        <v>3113</v>
      </c>
      <c r="F36" s="14">
        <v>2795</v>
      </c>
      <c r="G36" s="14">
        <v>2399</v>
      </c>
      <c r="H36" s="57">
        <f>G36-F36</f>
        <v>-396</v>
      </c>
      <c r="I36" s="8">
        <f>H36/F36</f>
        <v>-0.14168157423971378</v>
      </c>
    </row>
    <row r="37" spans="1:9" ht="15" customHeight="1">
      <c r="A37" s="12">
        <v>6</v>
      </c>
      <c r="B37" s="13" t="s">
        <v>35</v>
      </c>
      <c r="C37" s="14">
        <v>12871</v>
      </c>
      <c r="D37" s="14">
        <v>11615</v>
      </c>
      <c r="E37" s="14">
        <v>10059</v>
      </c>
      <c r="F37" s="14">
        <v>8860</v>
      </c>
      <c r="G37" s="14">
        <v>6676</v>
      </c>
      <c r="H37" s="57">
        <f>G37-F37</f>
        <v>-2184</v>
      </c>
      <c r="I37" s="8">
        <f>H37/F37</f>
        <v>-0.24650112866817156</v>
      </c>
    </row>
    <row r="38" spans="1:9" s="142" customFormat="1" ht="24" customHeight="1">
      <c r="A38" s="254" t="s">
        <v>186</v>
      </c>
      <c r="B38" s="256"/>
      <c r="C38" s="207">
        <f>SUM(C39:C45)</f>
        <v>29593</v>
      </c>
      <c r="D38" s="207">
        <f>SUM(D39:D45)</f>
        <v>26002</v>
      </c>
      <c r="E38" s="207">
        <f>SUM(E39:E45)</f>
        <v>22300</v>
      </c>
      <c r="F38" s="207">
        <f>SUM(F39:F45)</f>
        <v>19426</v>
      </c>
      <c r="G38" s="207">
        <f>SUM(G39:G45)</f>
        <v>15704</v>
      </c>
      <c r="H38" s="189">
        <f>G38-F38</f>
        <v>-3722</v>
      </c>
      <c r="I38" s="197">
        <f>H38/F38</f>
        <v>-0.1915988880881293</v>
      </c>
    </row>
    <row r="39" spans="1:9" ht="15" customHeight="1">
      <c r="A39" s="12">
        <v>1</v>
      </c>
      <c r="B39" s="13" t="s">
        <v>25</v>
      </c>
      <c r="C39" s="14">
        <v>2505</v>
      </c>
      <c r="D39" s="14">
        <v>2163</v>
      </c>
      <c r="E39" s="14">
        <v>1911</v>
      </c>
      <c r="F39" s="14">
        <v>1473</v>
      </c>
      <c r="G39" s="14">
        <v>1145</v>
      </c>
      <c r="H39" s="57">
        <f>G39-F39</f>
        <v>-328</v>
      </c>
      <c r="I39" s="8">
        <f>H39/F39</f>
        <v>-0.22267481330617786</v>
      </c>
    </row>
    <row r="40" spans="1:9" ht="15" customHeight="1">
      <c r="A40" s="12">
        <v>2</v>
      </c>
      <c r="B40" s="13" t="s">
        <v>26</v>
      </c>
      <c r="C40" s="14">
        <v>3541</v>
      </c>
      <c r="D40" s="14">
        <v>2699</v>
      </c>
      <c r="E40" s="14">
        <v>1986</v>
      </c>
      <c r="F40" s="14">
        <v>1495</v>
      </c>
      <c r="G40" s="14">
        <v>1091</v>
      </c>
      <c r="H40" s="57">
        <f>G40-F40</f>
        <v>-404</v>
      </c>
      <c r="I40" s="8">
        <f>H40/F40</f>
        <v>-0.2702341137123746</v>
      </c>
    </row>
    <row r="41" spans="1:9" ht="15" customHeight="1">
      <c r="A41" s="12">
        <v>3</v>
      </c>
      <c r="B41" s="13" t="s">
        <v>31</v>
      </c>
      <c r="C41" s="14">
        <v>6052</v>
      </c>
      <c r="D41" s="14">
        <v>5561</v>
      </c>
      <c r="E41" s="14">
        <v>5061</v>
      </c>
      <c r="F41" s="14">
        <v>4560</v>
      </c>
      <c r="G41" s="14">
        <v>3841</v>
      </c>
      <c r="H41" s="57">
        <f t="shared" si="6"/>
        <v>-719</v>
      </c>
      <c r="I41" s="8">
        <f t="shared" si="7"/>
        <v>-0.15767543859649122</v>
      </c>
    </row>
    <row r="42" spans="1:9" ht="15" customHeight="1">
      <c r="A42" s="12">
        <v>4</v>
      </c>
      <c r="B42" s="13" t="s">
        <v>32</v>
      </c>
      <c r="C42" s="14">
        <v>5505</v>
      </c>
      <c r="D42" s="14">
        <v>4701</v>
      </c>
      <c r="E42" s="14">
        <v>4229</v>
      </c>
      <c r="F42" s="14">
        <v>3734</v>
      </c>
      <c r="G42" s="14">
        <v>2897</v>
      </c>
      <c r="H42" s="57">
        <f t="shared" si="6"/>
        <v>-837</v>
      </c>
      <c r="I42" s="8">
        <f t="shared" si="7"/>
        <v>-0.22415640064274236</v>
      </c>
    </row>
    <row r="43" spans="1:9" ht="15" customHeight="1">
      <c r="A43" s="12">
        <v>5</v>
      </c>
      <c r="B43" s="13" t="s">
        <v>33</v>
      </c>
      <c r="C43" s="14">
        <v>4031</v>
      </c>
      <c r="D43" s="14">
        <v>3709</v>
      </c>
      <c r="E43" s="14">
        <v>3026</v>
      </c>
      <c r="F43" s="14">
        <v>2864</v>
      </c>
      <c r="G43" s="14">
        <v>2384</v>
      </c>
      <c r="H43" s="57">
        <f t="shared" si="6"/>
        <v>-480</v>
      </c>
      <c r="I43" s="8">
        <f t="shared" si="7"/>
        <v>-0.16759776536312848</v>
      </c>
    </row>
    <row r="44" spans="1:9" ht="15" customHeight="1">
      <c r="A44" s="12">
        <v>6</v>
      </c>
      <c r="B44" s="13" t="s">
        <v>34</v>
      </c>
      <c r="C44" s="14">
        <v>3540</v>
      </c>
      <c r="D44" s="14">
        <v>3001</v>
      </c>
      <c r="E44" s="14">
        <v>2363</v>
      </c>
      <c r="F44" s="14">
        <v>1801</v>
      </c>
      <c r="G44" s="14">
        <v>1401</v>
      </c>
      <c r="H44" s="57">
        <f t="shared" si="6"/>
        <v>-400</v>
      </c>
      <c r="I44" s="8">
        <f t="shared" si="7"/>
        <v>-0.2220988339811216</v>
      </c>
    </row>
    <row r="45" spans="1:9" ht="15" customHeight="1">
      <c r="A45" s="12">
        <v>7</v>
      </c>
      <c r="B45" s="13" t="s">
        <v>36</v>
      </c>
      <c r="C45" s="14">
        <v>4419</v>
      </c>
      <c r="D45" s="14">
        <v>4168</v>
      </c>
      <c r="E45" s="14">
        <v>3724</v>
      </c>
      <c r="F45" s="14">
        <v>3499</v>
      </c>
      <c r="G45" s="14">
        <v>2945</v>
      </c>
      <c r="H45" s="57">
        <f t="shared" si="6"/>
        <v>-554</v>
      </c>
      <c r="I45" s="8">
        <f t="shared" si="7"/>
        <v>-0.15833095170048586</v>
      </c>
    </row>
    <row r="46" spans="1:9" s="142" customFormat="1" ht="24" customHeight="1">
      <c r="A46" s="254" t="s">
        <v>187</v>
      </c>
      <c r="B46" s="256"/>
      <c r="C46" s="207">
        <f>SUM(C47:C50)</f>
        <v>25670</v>
      </c>
      <c r="D46" s="207">
        <f>SUM(D47:D50)</f>
        <v>23101</v>
      </c>
      <c r="E46" s="207">
        <f>SUM(E47:E50)</f>
        <v>19884</v>
      </c>
      <c r="F46" s="207">
        <f>SUM(F47:F50)</f>
        <v>17941</v>
      </c>
      <c r="G46" s="207">
        <f>SUM(G47:G50)</f>
        <v>15450</v>
      </c>
      <c r="H46" s="189">
        <f aca="true" t="shared" si="8" ref="H46:H56">G46-F46</f>
        <v>-2491</v>
      </c>
      <c r="I46" s="197">
        <f aca="true" t="shared" si="9" ref="I46:I56">H46/F46</f>
        <v>-0.13884398862939634</v>
      </c>
    </row>
    <row r="47" spans="1:9" ht="15" customHeight="1">
      <c r="A47" s="12">
        <v>1</v>
      </c>
      <c r="B47" s="13" t="s">
        <v>6</v>
      </c>
      <c r="C47" s="14">
        <v>4456</v>
      </c>
      <c r="D47" s="14">
        <v>3976</v>
      </c>
      <c r="E47" s="14">
        <v>3346</v>
      </c>
      <c r="F47" s="14">
        <v>3295</v>
      </c>
      <c r="G47" s="14">
        <v>2875</v>
      </c>
      <c r="H47" s="57">
        <f t="shared" si="8"/>
        <v>-420</v>
      </c>
      <c r="I47" s="8">
        <f t="shared" si="9"/>
        <v>-0.1274658573596358</v>
      </c>
    </row>
    <row r="48" spans="1:9" ht="15" customHeight="1">
      <c r="A48" s="12">
        <v>2</v>
      </c>
      <c r="B48" s="17" t="s">
        <v>9</v>
      </c>
      <c r="C48" s="14">
        <v>8198</v>
      </c>
      <c r="D48" s="14">
        <v>7306</v>
      </c>
      <c r="E48" s="14">
        <v>6343</v>
      </c>
      <c r="F48" s="14">
        <v>5663</v>
      </c>
      <c r="G48" s="14">
        <v>4817</v>
      </c>
      <c r="H48" s="57">
        <f t="shared" si="8"/>
        <v>-846</v>
      </c>
      <c r="I48" s="8">
        <f t="shared" si="9"/>
        <v>-0.14939078227088115</v>
      </c>
    </row>
    <row r="49" spans="1:9" ht="15" customHeight="1">
      <c r="A49" s="12">
        <v>3</v>
      </c>
      <c r="B49" s="13" t="s">
        <v>11</v>
      </c>
      <c r="C49" s="14">
        <v>4678</v>
      </c>
      <c r="D49" s="14">
        <v>4278</v>
      </c>
      <c r="E49" s="14">
        <v>3812</v>
      </c>
      <c r="F49" s="14">
        <v>3669</v>
      </c>
      <c r="G49" s="14">
        <v>3252</v>
      </c>
      <c r="H49" s="57">
        <f t="shared" si="8"/>
        <v>-417</v>
      </c>
      <c r="I49" s="8">
        <f t="shared" si="9"/>
        <v>-0.11365494685200327</v>
      </c>
    </row>
    <row r="50" spans="1:9" s="59" customFormat="1" ht="15" customHeight="1">
      <c r="A50" s="18">
        <v>4</v>
      </c>
      <c r="B50" s="19" t="s">
        <v>8</v>
      </c>
      <c r="C50" s="20">
        <v>8338</v>
      </c>
      <c r="D50" s="20">
        <v>7541</v>
      </c>
      <c r="E50" s="20">
        <v>6383</v>
      </c>
      <c r="F50" s="20">
        <v>5314</v>
      </c>
      <c r="G50" s="20">
        <v>4506</v>
      </c>
      <c r="H50" s="57">
        <f t="shared" si="8"/>
        <v>-808</v>
      </c>
      <c r="I50" s="8">
        <f t="shared" si="9"/>
        <v>-0.15205118554761007</v>
      </c>
    </row>
    <row r="51" spans="1:9" s="142" customFormat="1" ht="24" customHeight="1">
      <c r="A51" s="254" t="s">
        <v>188</v>
      </c>
      <c r="B51" s="256"/>
      <c r="C51" s="207">
        <f>SUM(C52:C56)</f>
        <v>17074</v>
      </c>
      <c r="D51" s="207">
        <f>SUM(D52:D56)</f>
        <v>14441</v>
      </c>
      <c r="E51" s="207">
        <f>SUM(E52:E56)</f>
        <v>12249</v>
      </c>
      <c r="F51" s="207">
        <f>SUM(F52:F56)</f>
        <v>10515</v>
      </c>
      <c r="G51" s="207">
        <f>SUM(G52:G56)</f>
        <v>8297</v>
      </c>
      <c r="H51" s="189">
        <f t="shared" si="8"/>
        <v>-2218</v>
      </c>
      <c r="I51" s="197">
        <f t="shared" si="9"/>
        <v>-0.21093675701378983</v>
      </c>
    </row>
    <row r="52" spans="1:9" ht="15" customHeight="1">
      <c r="A52" s="12">
        <v>1</v>
      </c>
      <c r="B52" s="13" t="s">
        <v>52</v>
      </c>
      <c r="C52" s="14">
        <v>1907</v>
      </c>
      <c r="D52" s="14">
        <v>1810</v>
      </c>
      <c r="E52" s="14">
        <v>1611</v>
      </c>
      <c r="F52" s="14">
        <v>1308</v>
      </c>
      <c r="G52" s="14">
        <v>992</v>
      </c>
      <c r="H52" s="57">
        <f t="shared" si="8"/>
        <v>-316</v>
      </c>
      <c r="I52" s="8">
        <f t="shared" si="9"/>
        <v>-0.2415902140672783</v>
      </c>
    </row>
    <row r="53" spans="1:9" ht="15" customHeight="1">
      <c r="A53" s="12">
        <v>2</v>
      </c>
      <c r="B53" s="17" t="s">
        <v>21</v>
      </c>
      <c r="C53" s="14">
        <v>3897</v>
      </c>
      <c r="D53" s="14">
        <v>3083</v>
      </c>
      <c r="E53" s="14">
        <v>2723</v>
      </c>
      <c r="F53" s="14">
        <v>2315</v>
      </c>
      <c r="G53" s="14">
        <v>1955</v>
      </c>
      <c r="H53" s="57">
        <f t="shared" si="8"/>
        <v>-360</v>
      </c>
      <c r="I53" s="8">
        <f t="shared" si="9"/>
        <v>-0.15550755939524838</v>
      </c>
    </row>
    <row r="54" spans="1:9" ht="15" customHeight="1">
      <c r="A54" s="12">
        <v>3</v>
      </c>
      <c r="B54" s="13" t="s">
        <v>22</v>
      </c>
      <c r="C54" s="14">
        <v>2900</v>
      </c>
      <c r="D54" s="14">
        <v>2662</v>
      </c>
      <c r="E54" s="14">
        <v>2251</v>
      </c>
      <c r="F54" s="14">
        <v>1935</v>
      </c>
      <c r="G54" s="14">
        <v>1543</v>
      </c>
      <c r="H54" s="57">
        <f t="shared" si="8"/>
        <v>-392</v>
      </c>
      <c r="I54" s="8">
        <f t="shared" si="9"/>
        <v>-0.20258397932816538</v>
      </c>
    </row>
    <row r="55" spans="1:9" ht="15" customHeight="1">
      <c r="A55" s="12">
        <v>4</v>
      </c>
      <c r="B55" s="13" t="s">
        <v>23</v>
      </c>
      <c r="C55" s="14">
        <v>4088</v>
      </c>
      <c r="D55" s="14">
        <v>3572</v>
      </c>
      <c r="E55" s="14">
        <v>2894</v>
      </c>
      <c r="F55" s="14">
        <v>2498</v>
      </c>
      <c r="G55" s="14">
        <v>1824</v>
      </c>
      <c r="H55" s="57">
        <f t="shared" si="8"/>
        <v>-674</v>
      </c>
      <c r="I55" s="8">
        <f t="shared" si="9"/>
        <v>-0.2698158526821457</v>
      </c>
    </row>
    <row r="56" spans="1:9" s="59" customFormat="1" ht="15" customHeight="1" thickBot="1">
      <c r="A56" s="155">
        <v>5</v>
      </c>
      <c r="B56" s="152" t="s">
        <v>53</v>
      </c>
      <c r="C56" s="154">
        <v>4282</v>
      </c>
      <c r="D56" s="154">
        <v>3314</v>
      </c>
      <c r="E56" s="154">
        <v>2770</v>
      </c>
      <c r="F56" s="154">
        <v>2459</v>
      </c>
      <c r="G56" s="154">
        <v>1983</v>
      </c>
      <c r="H56" s="60">
        <f t="shared" si="8"/>
        <v>-476</v>
      </c>
      <c r="I56" s="61">
        <f t="shared" si="9"/>
        <v>-0.19357462383082555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65"/>
    </row>
    <row r="60" spans="3:9" ht="12.75">
      <c r="C60" s="65"/>
      <c r="D60" s="65"/>
      <c r="E60" s="65"/>
      <c r="F60" s="65"/>
      <c r="G60" s="65"/>
      <c r="H60" s="65"/>
      <c r="I60" s="65"/>
    </row>
  </sheetData>
  <sheetProtection/>
  <mergeCells count="16">
    <mergeCell ref="A46:B46"/>
    <mergeCell ref="A51:B51"/>
    <mergeCell ref="A13:B13"/>
    <mergeCell ref="A38:B38"/>
    <mergeCell ref="A29:B29"/>
    <mergeCell ref="A31:B31"/>
    <mergeCell ref="A20:B20"/>
    <mergeCell ref="A6:B6"/>
    <mergeCell ref="A7:B7"/>
    <mergeCell ref="A1:I1"/>
    <mergeCell ref="A2:I2"/>
    <mergeCell ref="A3:A4"/>
    <mergeCell ref="B3:B4"/>
    <mergeCell ref="H3:I3"/>
    <mergeCell ref="C3:G3"/>
    <mergeCell ref="A5:B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SheetLayoutView="75" zoomScalePageLayoutView="0" workbookViewId="0" topLeftCell="A34">
      <selection activeCell="L45" sqref="L45"/>
    </sheetView>
  </sheetViews>
  <sheetFormatPr defaultColWidth="9.00390625" defaultRowHeight="12.75"/>
  <cols>
    <col min="1" max="1" width="4.375" style="24" customWidth="1"/>
    <col min="2" max="2" width="20.25390625" style="24" customWidth="1"/>
    <col min="3" max="3" width="13.00390625" style="24" customWidth="1"/>
    <col min="4" max="6" width="12.125" style="24" customWidth="1"/>
    <col min="7" max="7" width="12.125" style="222" customWidth="1"/>
    <col min="8" max="8" width="12.875" style="24" customWidth="1"/>
    <col min="9" max="16384" width="9.125" style="24" customWidth="1"/>
  </cols>
  <sheetData>
    <row r="1" spans="1:8" ht="12.75" customHeight="1">
      <c r="A1" s="246" t="s">
        <v>56</v>
      </c>
      <c r="B1" s="246"/>
      <c r="C1" s="246"/>
      <c r="D1" s="246"/>
      <c r="E1" s="246"/>
      <c r="F1" s="246"/>
      <c r="G1" s="246"/>
      <c r="H1" s="246"/>
    </row>
    <row r="2" spans="1:8" ht="19.5" customHeight="1" thickBot="1">
      <c r="A2" s="275" t="s">
        <v>193</v>
      </c>
      <c r="B2" s="276"/>
      <c r="C2" s="276"/>
      <c r="D2" s="276"/>
      <c r="E2" s="276"/>
      <c r="F2" s="276"/>
      <c r="G2" s="276"/>
      <c r="H2" s="276"/>
    </row>
    <row r="3" spans="1:8" ht="14.25" customHeight="1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71"/>
      <c r="H3" s="272"/>
    </row>
    <row r="4" spans="1:8" ht="56.25" customHeight="1">
      <c r="A4" s="258"/>
      <c r="B4" s="274"/>
      <c r="C4" s="2" t="s">
        <v>161</v>
      </c>
      <c r="D4" s="2" t="s">
        <v>165</v>
      </c>
      <c r="E4" s="2" t="s">
        <v>169</v>
      </c>
      <c r="F4" s="2" t="s">
        <v>219</v>
      </c>
      <c r="G4" s="2" t="s">
        <v>228</v>
      </c>
      <c r="H4" s="136" t="s">
        <v>229</v>
      </c>
    </row>
    <row r="5" spans="1:8" s="167" customFormat="1" ht="15" customHeight="1">
      <c r="A5" s="261" t="s">
        <v>216</v>
      </c>
      <c r="B5" s="262"/>
      <c r="C5" s="170">
        <v>13.4</v>
      </c>
      <c r="D5" s="170">
        <v>11.5</v>
      </c>
      <c r="E5" s="170">
        <v>9.7</v>
      </c>
      <c r="F5" s="224">
        <v>8.3</v>
      </c>
      <c r="G5" s="224">
        <v>6.6</v>
      </c>
      <c r="H5" s="169">
        <f aca="true" t="shared" si="0" ref="H5:H13">SUM(G5-F5)</f>
        <v>-1.700000000000001</v>
      </c>
    </row>
    <row r="6" spans="1:8" ht="29.25" customHeight="1">
      <c r="A6" s="252" t="s">
        <v>101</v>
      </c>
      <c r="B6" s="273"/>
      <c r="C6" s="217">
        <v>11</v>
      </c>
      <c r="D6" s="217">
        <v>9.6</v>
      </c>
      <c r="E6" s="217">
        <v>8.3</v>
      </c>
      <c r="F6" s="225">
        <v>7.2</v>
      </c>
      <c r="G6" s="225">
        <v>5.6</v>
      </c>
      <c r="H6" s="218">
        <f t="shared" si="0"/>
        <v>-1.6000000000000005</v>
      </c>
    </row>
    <row r="7" spans="1:8" s="59" customFormat="1" ht="27" customHeight="1">
      <c r="A7" s="254" t="s">
        <v>182</v>
      </c>
      <c r="B7" s="255"/>
      <c r="C7" s="219"/>
      <c r="D7" s="219">
        <v>16.9</v>
      </c>
      <c r="E7" s="219">
        <v>15.6</v>
      </c>
      <c r="F7" s="226">
        <v>13.6</v>
      </c>
      <c r="G7" s="226">
        <v>10.8</v>
      </c>
      <c r="H7" s="220">
        <f t="shared" si="0"/>
        <v>-2.799999999999999</v>
      </c>
    </row>
    <row r="8" spans="1:9" ht="13.5" customHeight="1">
      <c r="A8" s="12">
        <v>1</v>
      </c>
      <c r="B8" s="13" t="s">
        <v>5</v>
      </c>
      <c r="C8" s="137">
        <v>17.6</v>
      </c>
      <c r="D8" s="137">
        <v>15.9</v>
      </c>
      <c r="E8" s="137">
        <v>15.2</v>
      </c>
      <c r="F8" s="227">
        <v>13.4</v>
      </c>
      <c r="G8" s="227">
        <v>10.8</v>
      </c>
      <c r="H8" s="138">
        <f t="shared" si="0"/>
        <v>-2.5999999999999996</v>
      </c>
      <c r="I8" s="134"/>
    </row>
    <row r="9" spans="1:9" ht="15" customHeight="1">
      <c r="A9" s="12">
        <v>2</v>
      </c>
      <c r="B9" s="13" t="s">
        <v>7</v>
      </c>
      <c r="C9" s="137">
        <v>15.6</v>
      </c>
      <c r="D9" s="137">
        <v>12.7</v>
      </c>
      <c r="E9" s="137">
        <v>12.2</v>
      </c>
      <c r="F9" s="227">
        <v>9.3</v>
      </c>
      <c r="G9" s="227">
        <v>7</v>
      </c>
      <c r="H9" s="138">
        <f t="shared" si="0"/>
        <v>-2.3000000000000007</v>
      </c>
      <c r="I9" s="134"/>
    </row>
    <row r="10" spans="1:9" ht="15" customHeight="1">
      <c r="A10" s="12">
        <v>3</v>
      </c>
      <c r="B10" s="13" t="s">
        <v>10</v>
      </c>
      <c r="C10" s="137">
        <v>18.3</v>
      </c>
      <c r="D10" s="137">
        <v>16</v>
      </c>
      <c r="E10" s="137">
        <v>14.4</v>
      </c>
      <c r="F10" s="227">
        <v>12.6</v>
      </c>
      <c r="G10" s="227">
        <v>10.5</v>
      </c>
      <c r="H10" s="138">
        <f t="shared" si="0"/>
        <v>-2.0999999999999996</v>
      </c>
      <c r="I10" s="134"/>
    </row>
    <row r="11" spans="1:9" ht="15.75" customHeight="1">
      <c r="A11" s="12">
        <v>4</v>
      </c>
      <c r="B11" s="13" t="s">
        <v>19</v>
      </c>
      <c r="C11" s="137">
        <v>23.5</v>
      </c>
      <c r="D11" s="137">
        <v>22.2</v>
      </c>
      <c r="E11" s="137">
        <v>20.1</v>
      </c>
      <c r="F11" s="227">
        <v>18.5</v>
      </c>
      <c r="G11" s="227">
        <v>13.4</v>
      </c>
      <c r="H11" s="138">
        <f t="shared" si="0"/>
        <v>-5.1</v>
      </c>
      <c r="I11" s="134"/>
    </row>
    <row r="12" spans="1:9" ht="15" customHeight="1">
      <c r="A12" s="12">
        <v>5</v>
      </c>
      <c r="B12" s="13" t="s">
        <v>12</v>
      </c>
      <c r="C12" s="137">
        <v>23.6</v>
      </c>
      <c r="D12" s="137">
        <v>21.5</v>
      </c>
      <c r="E12" s="137">
        <v>19.7</v>
      </c>
      <c r="F12" s="227">
        <v>17.4</v>
      </c>
      <c r="G12" s="227">
        <v>15.3</v>
      </c>
      <c r="H12" s="138">
        <f t="shared" si="0"/>
        <v>-2.099999999999998</v>
      </c>
      <c r="I12" s="134"/>
    </row>
    <row r="13" spans="1:8" s="59" customFormat="1" ht="24.75" customHeight="1">
      <c r="A13" s="254" t="s">
        <v>183</v>
      </c>
      <c r="B13" s="256"/>
      <c r="C13" s="219"/>
      <c r="D13" s="219">
        <v>15.5</v>
      </c>
      <c r="E13" s="219">
        <v>13.5</v>
      </c>
      <c r="F13" s="219">
        <v>12.5</v>
      </c>
      <c r="G13" s="219">
        <v>10.4</v>
      </c>
      <c r="H13" s="220">
        <f t="shared" si="0"/>
        <v>-2.0999999999999996</v>
      </c>
    </row>
    <row r="14" spans="1:9" ht="13.5" customHeight="1">
      <c r="A14" s="12">
        <v>1</v>
      </c>
      <c r="B14" s="13" t="s">
        <v>14</v>
      </c>
      <c r="C14" s="137">
        <v>25.7</v>
      </c>
      <c r="D14" s="137">
        <v>22.9</v>
      </c>
      <c r="E14" s="137">
        <v>20.7</v>
      </c>
      <c r="F14" s="227">
        <v>19.5</v>
      </c>
      <c r="G14" s="227">
        <v>18.3</v>
      </c>
      <c r="H14" s="138">
        <f aca="true" t="shared" si="1" ref="H14:H19">SUM(G14-F14)</f>
        <v>-1.1999999999999993</v>
      </c>
      <c r="I14" s="134"/>
    </row>
    <row r="15" spans="1:9" ht="15" customHeight="1">
      <c r="A15" s="12">
        <v>2</v>
      </c>
      <c r="B15" s="17" t="s">
        <v>16</v>
      </c>
      <c r="C15" s="137">
        <v>18.8</v>
      </c>
      <c r="D15" s="137">
        <v>17</v>
      </c>
      <c r="E15" s="137">
        <v>15.2</v>
      </c>
      <c r="F15" s="227">
        <v>14.3</v>
      </c>
      <c r="G15" s="227">
        <v>11.8</v>
      </c>
      <c r="H15" s="138">
        <f t="shared" si="1"/>
        <v>-2.5</v>
      </c>
      <c r="I15" s="134"/>
    </row>
    <row r="16" spans="1:9" ht="15" customHeight="1">
      <c r="A16" s="12">
        <v>3</v>
      </c>
      <c r="B16" s="13" t="s">
        <v>17</v>
      </c>
      <c r="C16" s="137">
        <v>17.8</v>
      </c>
      <c r="D16" s="137">
        <v>14.5</v>
      </c>
      <c r="E16" s="137">
        <v>12.5</v>
      </c>
      <c r="F16" s="227">
        <v>11.6</v>
      </c>
      <c r="G16" s="227">
        <v>9.8</v>
      </c>
      <c r="H16" s="138">
        <f t="shared" si="1"/>
        <v>-1.799999999999999</v>
      </c>
      <c r="I16" s="134"/>
    </row>
    <row r="17" spans="1:9" ht="15" customHeight="1">
      <c r="A17" s="12">
        <v>4</v>
      </c>
      <c r="B17" s="13" t="s">
        <v>18</v>
      </c>
      <c r="C17" s="137">
        <v>17.7</v>
      </c>
      <c r="D17" s="137">
        <v>15.5</v>
      </c>
      <c r="E17" s="137">
        <v>13.8</v>
      </c>
      <c r="F17" s="227">
        <v>12.1</v>
      </c>
      <c r="G17" s="227">
        <v>9.8</v>
      </c>
      <c r="H17" s="138">
        <f t="shared" si="1"/>
        <v>-2.299999999999999</v>
      </c>
      <c r="I17" s="134"/>
    </row>
    <row r="18" spans="1:9" ht="15" customHeight="1">
      <c r="A18" s="12">
        <v>5</v>
      </c>
      <c r="B18" s="13" t="s">
        <v>24</v>
      </c>
      <c r="C18" s="137">
        <v>14.5</v>
      </c>
      <c r="D18" s="137">
        <v>10.6</v>
      </c>
      <c r="E18" s="137">
        <v>8.3</v>
      </c>
      <c r="F18" s="227">
        <v>7</v>
      </c>
      <c r="G18" s="227">
        <v>5.3</v>
      </c>
      <c r="H18" s="138">
        <f t="shared" si="1"/>
        <v>-1.7000000000000002</v>
      </c>
      <c r="I18" s="134"/>
    </row>
    <row r="19" spans="1:9" s="59" customFormat="1" ht="15" customHeight="1">
      <c r="A19" s="18">
        <v>6</v>
      </c>
      <c r="B19" s="19" t="s">
        <v>15</v>
      </c>
      <c r="C19" s="139">
        <v>15.8</v>
      </c>
      <c r="D19" s="139">
        <v>14.9</v>
      </c>
      <c r="E19" s="139">
        <v>13.3</v>
      </c>
      <c r="F19" s="243">
        <v>12.7</v>
      </c>
      <c r="G19" s="243">
        <v>10.4</v>
      </c>
      <c r="H19" s="138">
        <f t="shared" si="1"/>
        <v>-2.299999999999999</v>
      </c>
      <c r="I19" s="140"/>
    </row>
    <row r="20" spans="1:8" s="59" customFormat="1" ht="24.75" customHeight="1">
      <c r="A20" s="254" t="s">
        <v>184</v>
      </c>
      <c r="B20" s="256"/>
      <c r="C20" s="219"/>
      <c r="D20" s="219">
        <v>21.8</v>
      </c>
      <c r="E20" s="219">
        <v>19.8</v>
      </c>
      <c r="F20" s="219">
        <v>17.8</v>
      </c>
      <c r="G20" s="219">
        <v>15</v>
      </c>
      <c r="H20" s="220">
        <f>SUM(G20-F20)</f>
        <v>-2.8000000000000007</v>
      </c>
    </row>
    <row r="21" spans="1:9" ht="13.5" customHeight="1">
      <c r="A21" s="12">
        <v>1</v>
      </c>
      <c r="B21" s="13" t="s">
        <v>37</v>
      </c>
      <c r="C21" s="137">
        <v>15.5</v>
      </c>
      <c r="D21" s="137">
        <v>12.9</v>
      </c>
      <c r="E21" s="137">
        <v>10.9</v>
      </c>
      <c r="F21" s="227">
        <v>10.2</v>
      </c>
      <c r="G21" s="227">
        <v>8.2</v>
      </c>
      <c r="H21" s="138">
        <f aca="true" t="shared" si="2" ref="H21:H28">SUM(G21-F21)</f>
        <v>-2</v>
      </c>
      <c r="I21" s="134"/>
    </row>
    <row r="22" spans="1:9" ht="15" customHeight="1">
      <c r="A22" s="12">
        <v>2</v>
      </c>
      <c r="B22" s="13" t="s">
        <v>39</v>
      </c>
      <c r="C22" s="137">
        <v>19.2</v>
      </c>
      <c r="D22" s="137">
        <v>16.6</v>
      </c>
      <c r="E22" s="137">
        <v>13.9</v>
      </c>
      <c r="F22" s="227">
        <v>12.7</v>
      </c>
      <c r="G22" s="227">
        <v>11.2</v>
      </c>
      <c r="H22" s="138">
        <f t="shared" si="2"/>
        <v>-1.5</v>
      </c>
      <c r="I22" s="134"/>
    </row>
    <row r="23" spans="1:9" ht="15" customHeight="1">
      <c r="A23" s="12">
        <v>3</v>
      </c>
      <c r="B23" s="13" t="s">
        <v>40</v>
      </c>
      <c r="C23" s="137">
        <v>16.8</v>
      </c>
      <c r="D23" s="137">
        <v>15.3</v>
      </c>
      <c r="E23" s="137">
        <v>13.7</v>
      </c>
      <c r="F23" s="227">
        <v>12.7</v>
      </c>
      <c r="G23" s="227">
        <v>11</v>
      </c>
      <c r="H23" s="138">
        <f t="shared" si="2"/>
        <v>-1.6999999999999993</v>
      </c>
      <c r="I23" s="134"/>
    </row>
    <row r="24" spans="1:9" ht="15" customHeight="1">
      <c r="A24" s="12">
        <v>4</v>
      </c>
      <c r="B24" s="13" t="s">
        <v>54</v>
      </c>
      <c r="C24" s="137">
        <v>27.6</v>
      </c>
      <c r="D24" s="137">
        <v>24.4</v>
      </c>
      <c r="E24" s="137">
        <v>23.7</v>
      </c>
      <c r="F24" s="227">
        <v>21.9</v>
      </c>
      <c r="G24" s="227">
        <v>19.5</v>
      </c>
      <c r="H24" s="138">
        <f t="shared" si="2"/>
        <v>-2.3999999999999986</v>
      </c>
      <c r="I24" s="134"/>
    </row>
    <row r="25" spans="1:9" ht="15" customHeight="1">
      <c r="A25" s="12">
        <v>5</v>
      </c>
      <c r="B25" s="17" t="s">
        <v>43</v>
      </c>
      <c r="C25" s="137">
        <v>30.1</v>
      </c>
      <c r="D25" s="137">
        <v>27</v>
      </c>
      <c r="E25" s="137">
        <v>25.1</v>
      </c>
      <c r="F25" s="227">
        <v>22.5</v>
      </c>
      <c r="G25" s="227">
        <v>19</v>
      </c>
      <c r="H25" s="138">
        <f t="shared" si="2"/>
        <v>-3.5</v>
      </c>
      <c r="I25" s="134"/>
    </row>
    <row r="26" spans="1:9" ht="15" customHeight="1">
      <c r="A26" s="12">
        <v>6</v>
      </c>
      <c r="B26" s="13" t="s">
        <v>44</v>
      </c>
      <c r="C26" s="137">
        <v>38.9</v>
      </c>
      <c r="D26" s="137">
        <v>34.4</v>
      </c>
      <c r="E26" s="137">
        <v>30.8</v>
      </c>
      <c r="F26" s="227">
        <v>28.8</v>
      </c>
      <c r="G26" s="227">
        <v>25.8</v>
      </c>
      <c r="H26" s="138">
        <f t="shared" si="2"/>
        <v>-3</v>
      </c>
      <c r="I26" s="134"/>
    </row>
    <row r="27" spans="1:9" ht="15" customHeight="1">
      <c r="A27" s="12">
        <v>7</v>
      </c>
      <c r="B27" s="13" t="s">
        <v>45</v>
      </c>
      <c r="C27" s="137">
        <v>22.8</v>
      </c>
      <c r="D27" s="137">
        <v>20.5</v>
      </c>
      <c r="E27" s="137">
        <v>18.8</v>
      </c>
      <c r="F27" s="227">
        <v>15.3</v>
      </c>
      <c r="G27" s="227">
        <v>11.8</v>
      </c>
      <c r="H27" s="138">
        <f t="shared" si="2"/>
        <v>-3.5</v>
      </c>
      <c r="I27" s="134"/>
    </row>
    <row r="28" spans="1:9" s="59" customFormat="1" ht="15" customHeight="1">
      <c r="A28" s="18">
        <v>8</v>
      </c>
      <c r="B28" s="19" t="s">
        <v>55</v>
      </c>
      <c r="C28" s="139">
        <v>22.6</v>
      </c>
      <c r="D28" s="139">
        <v>20.2</v>
      </c>
      <c r="E28" s="139">
        <v>18.4</v>
      </c>
      <c r="F28" s="243">
        <v>16.2</v>
      </c>
      <c r="G28" s="243">
        <v>13.2</v>
      </c>
      <c r="H28" s="138">
        <f t="shared" si="2"/>
        <v>-3</v>
      </c>
      <c r="I28" s="140"/>
    </row>
    <row r="29" spans="1:8" s="59" customFormat="1" ht="25.5" customHeight="1">
      <c r="A29" s="254" t="s">
        <v>189</v>
      </c>
      <c r="B29" s="256"/>
      <c r="C29" s="221"/>
      <c r="D29" s="219">
        <v>4.2</v>
      </c>
      <c r="E29" s="219">
        <v>3.3</v>
      </c>
      <c r="F29" s="219">
        <v>2.8</v>
      </c>
      <c r="G29" s="219">
        <v>2</v>
      </c>
      <c r="H29" s="220">
        <f>SUM(G29-F29)</f>
        <v>-0.7999999999999998</v>
      </c>
    </row>
    <row r="30" spans="1:9" s="59" customFormat="1" ht="15" customHeight="1">
      <c r="A30" s="18">
        <v>1</v>
      </c>
      <c r="B30" s="19" t="s">
        <v>155</v>
      </c>
      <c r="C30" s="139">
        <v>4.8</v>
      </c>
      <c r="D30" s="139">
        <v>4.2</v>
      </c>
      <c r="E30" s="139">
        <v>3.3</v>
      </c>
      <c r="F30" s="243">
        <v>2.8</v>
      </c>
      <c r="G30" s="243">
        <v>2</v>
      </c>
      <c r="H30" s="138">
        <f>SUM(G30-F30)</f>
        <v>-0.7999999999999998</v>
      </c>
      <c r="I30" s="140"/>
    </row>
    <row r="31" spans="1:8" s="59" customFormat="1" ht="24" customHeight="1">
      <c r="A31" s="254" t="s">
        <v>185</v>
      </c>
      <c r="B31" s="256"/>
      <c r="C31" s="219"/>
      <c r="D31" s="219">
        <v>12.7</v>
      </c>
      <c r="E31" s="219">
        <v>10.9</v>
      </c>
      <c r="F31" s="219">
        <v>9.4</v>
      </c>
      <c r="G31" s="219">
        <v>7.2</v>
      </c>
      <c r="H31" s="220">
        <f>SUM(G31-F31)</f>
        <v>-2.2</v>
      </c>
    </row>
    <row r="32" spans="1:9" ht="13.5" customHeight="1">
      <c r="A32" s="127">
        <v>1</v>
      </c>
      <c r="B32" s="13" t="s">
        <v>38</v>
      </c>
      <c r="C32" s="137">
        <v>15.4</v>
      </c>
      <c r="D32" s="137">
        <v>14.5</v>
      </c>
      <c r="E32" s="137">
        <v>13.3</v>
      </c>
      <c r="F32" s="227">
        <v>11.6</v>
      </c>
      <c r="G32" s="227">
        <v>10</v>
      </c>
      <c r="H32" s="138">
        <f aca="true" t="shared" si="3" ref="H32:H37">SUM(G32-F32)</f>
        <v>-1.5999999999999996</v>
      </c>
      <c r="I32" s="134"/>
    </row>
    <row r="33" spans="1:9" ht="15" customHeight="1">
      <c r="A33" s="12">
        <v>2</v>
      </c>
      <c r="B33" s="13" t="s">
        <v>27</v>
      </c>
      <c r="C33" s="137">
        <v>15.9</v>
      </c>
      <c r="D33" s="137">
        <v>14.3</v>
      </c>
      <c r="E33" s="137">
        <v>12.4</v>
      </c>
      <c r="F33" s="227">
        <v>11.2</v>
      </c>
      <c r="G33" s="227">
        <v>7.8</v>
      </c>
      <c r="H33" s="138">
        <f t="shared" si="3"/>
        <v>-3.3999999999999995</v>
      </c>
      <c r="I33" s="134"/>
    </row>
    <row r="34" spans="1:9" ht="15" customHeight="1">
      <c r="A34" s="127">
        <v>3</v>
      </c>
      <c r="B34" s="13" t="s">
        <v>28</v>
      </c>
      <c r="C34" s="137">
        <v>12.2</v>
      </c>
      <c r="D34" s="137">
        <v>10.5</v>
      </c>
      <c r="E34" s="137">
        <v>8.7</v>
      </c>
      <c r="F34" s="227">
        <v>6.9</v>
      </c>
      <c r="G34" s="227">
        <v>5.4</v>
      </c>
      <c r="H34" s="138">
        <f t="shared" si="3"/>
        <v>-1.5</v>
      </c>
      <c r="I34" s="134"/>
    </row>
    <row r="35" spans="1:9" ht="15" customHeight="1">
      <c r="A35" s="12">
        <v>4</v>
      </c>
      <c r="B35" s="13" t="s">
        <v>29</v>
      </c>
      <c r="C35" s="137">
        <v>13.3</v>
      </c>
      <c r="D35" s="137">
        <v>12.2</v>
      </c>
      <c r="E35" s="137">
        <v>9.9</v>
      </c>
      <c r="F35" s="227">
        <v>8.5</v>
      </c>
      <c r="G35" s="227">
        <v>6.1</v>
      </c>
      <c r="H35" s="138">
        <f t="shared" si="3"/>
        <v>-2.4000000000000004</v>
      </c>
      <c r="I35" s="134"/>
    </row>
    <row r="36" spans="1:9" ht="15" customHeight="1">
      <c r="A36" s="127">
        <v>5</v>
      </c>
      <c r="B36" s="13" t="s">
        <v>30</v>
      </c>
      <c r="C36" s="137">
        <v>9.6</v>
      </c>
      <c r="D36" s="137">
        <v>8.2</v>
      </c>
      <c r="E36" s="137">
        <v>6.7</v>
      </c>
      <c r="F36" s="227">
        <v>6</v>
      </c>
      <c r="G36" s="227">
        <v>4.9</v>
      </c>
      <c r="H36" s="138">
        <f t="shared" si="3"/>
        <v>-1.0999999999999996</v>
      </c>
      <c r="I36" s="134"/>
    </row>
    <row r="37" spans="1:9" ht="15" customHeight="1">
      <c r="A37" s="12">
        <v>6</v>
      </c>
      <c r="B37" s="13" t="s">
        <v>35</v>
      </c>
      <c r="C37" s="137">
        <v>17.1</v>
      </c>
      <c r="D37" s="137">
        <v>15.2</v>
      </c>
      <c r="E37" s="137">
        <v>13.2</v>
      </c>
      <c r="F37" s="227">
        <v>11.6</v>
      </c>
      <c r="G37" s="227">
        <v>8.5</v>
      </c>
      <c r="H37" s="138">
        <f t="shared" si="3"/>
        <v>-3.0999999999999996</v>
      </c>
      <c r="I37" s="134"/>
    </row>
    <row r="38" spans="1:8" s="59" customFormat="1" ht="24" customHeight="1">
      <c r="A38" s="254" t="s">
        <v>186</v>
      </c>
      <c r="B38" s="256"/>
      <c r="C38" s="219"/>
      <c r="D38" s="219">
        <v>7.7</v>
      </c>
      <c r="E38" s="219">
        <v>6.5</v>
      </c>
      <c r="F38" s="219">
        <v>5.6</v>
      </c>
      <c r="G38" s="219">
        <v>4.4</v>
      </c>
      <c r="H38" s="220">
        <f>SUM(G38-F38)</f>
        <v>-1.1999999999999993</v>
      </c>
    </row>
    <row r="39" spans="1:9" ht="15" customHeight="1">
      <c r="A39" s="12">
        <v>1</v>
      </c>
      <c r="B39" s="13" t="s">
        <v>25</v>
      </c>
      <c r="C39" s="137">
        <v>7.8</v>
      </c>
      <c r="D39" s="137">
        <v>6.4</v>
      </c>
      <c r="E39" s="137">
        <v>5.6</v>
      </c>
      <c r="F39" s="227">
        <v>4.3</v>
      </c>
      <c r="G39" s="227">
        <v>3.3</v>
      </c>
      <c r="H39" s="138">
        <f aca="true" t="shared" si="4" ref="H39:H45">SUM(G39-F39)</f>
        <v>-1</v>
      </c>
      <c r="I39" s="134"/>
    </row>
    <row r="40" spans="1:9" ht="15" customHeight="1">
      <c r="A40" s="12">
        <v>2</v>
      </c>
      <c r="B40" s="13" t="s">
        <v>26</v>
      </c>
      <c r="C40" s="137">
        <v>8.2</v>
      </c>
      <c r="D40" s="137">
        <v>6.1</v>
      </c>
      <c r="E40" s="137">
        <v>4.5</v>
      </c>
      <c r="F40" s="227">
        <v>3.4</v>
      </c>
      <c r="G40" s="227">
        <v>2.4</v>
      </c>
      <c r="H40" s="138">
        <f t="shared" si="4"/>
        <v>-1</v>
      </c>
      <c r="I40" s="134"/>
    </row>
    <row r="41" spans="1:9" ht="15" customHeight="1">
      <c r="A41" s="12">
        <v>3</v>
      </c>
      <c r="B41" s="13" t="s">
        <v>31</v>
      </c>
      <c r="C41" s="137">
        <v>8.3</v>
      </c>
      <c r="D41" s="137">
        <v>7.2</v>
      </c>
      <c r="E41" s="137">
        <v>6.3</v>
      </c>
      <c r="F41" s="227">
        <v>5.6</v>
      </c>
      <c r="G41" s="227">
        <v>4.6</v>
      </c>
      <c r="H41" s="138">
        <f t="shared" si="4"/>
        <v>-1</v>
      </c>
      <c r="I41" s="134"/>
    </row>
    <row r="42" spans="1:9" ht="15" customHeight="1">
      <c r="A42" s="12">
        <v>4</v>
      </c>
      <c r="B42" s="13" t="s">
        <v>32</v>
      </c>
      <c r="C42" s="137">
        <v>8.6</v>
      </c>
      <c r="D42" s="137">
        <v>7.1</v>
      </c>
      <c r="E42" s="137">
        <v>6.2</v>
      </c>
      <c r="F42" s="227">
        <v>5.5</v>
      </c>
      <c r="G42" s="227">
        <v>4.1</v>
      </c>
      <c r="H42" s="138">
        <f t="shared" si="4"/>
        <v>-1.4000000000000004</v>
      </c>
      <c r="I42" s="134"/>
    </row>
    <row r="43" spans="1:9" ht="15" customHeight="1">
      <c r="A43" s="12">
        <v>5</v>
      </c>
      <c r="B43" s="13" t="s">
        <v>33</v>
      </c>
      <c r="C43" s="137">
        <v>11.7</v>
      </c>
      <c r="D43" s="137">
        <v>10.5</v>
      </c>
      <c r="E43" s="137">
        <v>8.7</v>
      </c>
      <c r="F43" s="227">
        <v>8.2</v>
      </c>
      <c r="G43" s="227">
        <v>6.7</v>
      </c>
      <c r="H43" s="138">
        <f t="shared" si="4"/>
        <v>-1.4999999999999991</v>
      </c>
      <c r="I43" s="134"/>
    </row>
    <row r="44" spans="1:9" ht="15" customHeight="1">
      <c r="A44" s="12">
        <v>6</v>
      </c>
      <c r="B44" s="13" t="s">
        <v>34</v>
      </c>
      <c r="C44" s="137">
        <v>7.1</v>
      </c>
      <c r="D44" s="137">
        <v>5.6</v>
      </c>
      <c r="E44" s="137">
        <v>4.3</v>
      </c>
      <c r="F44" s="227">
        <v>3.2</v>
      </c>
      <c r="G44" s="227">
        <v>2.4</v>
      </c>
      <c r="H44" s="138">
        <f t="shared" si="4"/>
        <v>-0.8000000000000003</v>
      </c>
      <c r="I44" s="134"/>
    </row>
    <row r="45" spans="1:9" ht="15" customHeight="1">
      <c r="A45" s="12">
        <v>7</v>
      </c>
      <c r="B45" s="13" t="s">
        <v>36</v>
      </c>
      <c r="C45" s="137">
        <v>16.4</v>
      </c>
      <c r="D45" s="137">
        <v>15.4</v>
      </c>
      <c r="E45" s="137">
        <v>13.9</v>
      </c>
      <c r="F45" s="227">
        <v>13</v>
      </c>
      <c r="G45" s="227">
        <v>11</v>
      </c>
      <c r="H45" s="138">
        <f t="shared" si="4"/>
        <v>-2</v>
      </c>
      <c r="I45" s="134"/>
    </row>
    <row r="46" spans="1:8" s="59" customFormat="1" ht="24" customHeight="1">
      <c r="A46" s="254" t="s">
        <v>187</v>
      </c>
      <c r="B46" s="256"/>
      <c r="C46" s="219"/>
      <c r="D46" s="219">
        <v>16.8</v>
      </c>
      <c r="E46" s="219">
        <v>14.6</v>
      </c>
      <c r="F46" s="219">
        <v>13.2</v>
      </c>
      <c r="G46" s="219">
        <v>11.4</v>
      </c>
      <c r="H46" s="220">
        <f aca="true" t="shared" si="5" ref="H46:H56">SUM(G46-F46)</f>
        <v>-1.799999999999999</v>
      </c>
    </row>
    <row r="47" spans="1:9" ht="13.5" customHeight="1">
      <c r="A47" s="12">
        <v>1</v>
      </c>
      <c r="B47" s="13" t="s">
        <v>6</v>
      </c>
      <c r="C47" s="137">
        <v>23.7</v>
      </c>
      <c r="D47" s="137">
        <v>21.6</v>
      </c>
      <c r="E47" s="137">
        <v>18.7</v>
      </c>
      <c r="F47" s="227">
        <v>18.3</v>
      </c>
      <c r="G47" s="227">
        <v>16.3</v>
      </c>
      <c r="H47" s="138">
        <f t="shared" si="5"/>
        <v>-2</v>
      </c>
      <c r="I47" s="134"/>
    </row>
    <row r="48" spans="1:13" s="102" customFormat="1" ht="15" customHeight="1">
      <c r="A48" s="12">
        <v>2</v>
      </c>
      <c r="B48" s="17" t="s">
        <v>9</v>
      </c>
      <c r="C48" s="137">
        <v>21.9</v>
      </c>
      <c r="D48" s="137">
        <v>19.4</v>
      </c>
      <c r="E48" s="137">
        <v>16.9</v>
      </c>
      <c r="F48" s="227">
        <v>15.3</v>
      </c>
      <c r="G48" s="227">
        <v>13</v>
      </c>
      <c r="H48" s="138">
        <f t="shared" si="5"/>
        <v>-2.3000000000000007</v>
      </c>
      <c r="I48" s="134"/>
      <c r="M48" s="102" t="s">
        <v>159</v>
      </c>
    </row>
    <row r="49" spans="1:9" ht="15" customHeight="1">
      <c r="A49" s="12">
        <v>3</v>
      </c>
      <c r="B49" s="13" t="s">
        <v>11</v>
      </c>
      <c r="C49" s="137">
        <v>24.8</v>
      </c>
      <c r="D49" s="137">
        <v>22.8</v>
      </c>
      <c r="E49" s="137">
        <v>20.6</v>
      </c>
      <c r="F49" s="227">
        <v>19.8</v>
      </c>
      <c r="G49" s="227">
        <v>17.3</v>
      </c>
      <c r="H49" s="138">
        <f t="shared" si="5"/>
        <v>-2.5</v>
      </c>
      <c r="I49" s="134"/>
    </row>
    <row r="50" spans="1:9" s="141" customFormat="1" ht="15" customHeight="1">
      <c r="A50" s="18">
        <v>4</v>
      </c>
      <c r="B50" s="19" t="s">
        <v>8</v>
      </c>
      <c r="C50" s="139">
        <v>12.9</v>
      </c>
      <c r="D50" s="139">
        <v>12</v>
      </c>
      <c r="E50" s="139">
        <v>10.3</v>
      </c>
      <c r="F50" s="243">
        <v>8.6</v>
      </c>
      <c r="G50" s="243">
        <v>7.2</v>
      </c>
      <c r="H50" s="138">
        <f t="shared" si="5"/>
        <v>-1.3999999999999995</v>
      </c>
      <c r="I50" s="140"/>
    </row>
    <row r="51" spans="1:8" s="59" customFormat="1" ht="24" customHeight="1">
      <c r="A51" s="254" t="s">
        <v>188</v>
      </c>
      <c r="B51" s="256"/>
      <c r="C51" s="219"/>
      <c r="D51" s="219">
        <v>10.9</v>
      </c>
      <c r="E51" s="219">
        <v>9.3</v>
      </c>
      <c r="F51" s="219">
        <v>8</v>
      </c>
      <c r="G51" s="219">
        <v>6.2</v>
      </c>
      <c r="H51" s="220">
        <f t="shared" si="5"/>
        <v>-1.7999999999999998</v>
      </c>
    </row>
    <row r="52" spans="1:9" ht="13.5" customHeight="1">
      <c r="A52" s="12">
        <v>1</v>
      </c>
      <c r="B52" s="13" t="s">
        <v>52</v>
      </c>
      <c r="C52" s="137">
        <v>12.2</v>
      </c>
      <c r="D52" s="137">
        <v>11.3</v>
      </c>
      <c r="E52" s="137">
        <v>10.1</v>
      </c>
      <c r="F52" s="227">
        <v>8.3</v>
      </c>
      <c r="G52" s="227">
        <v>6.3</v>
      </c>
      <c r="H52" s="138">
        <f t="shared" si="5"/>
        <v>-2.000000000000001</v>
      </c>
      <c r="I52" s="134"/>
    </row>
    <row r="53" spans="1:9" ht="15" customHeight="1">
      <c r="A53" s="12">
        <v>2</v>
      </c>
      <c r="B53" s="17" t="s">
        <v>21</v>
      </c>
      <c r="C53" s="137">
        <v>13</v>
      </c>
      <c r="D53" s="137">
        <v>10.1</v>
      </c>
      <c r="E53" s="137">
        <v>8.7</v>
      </c>
      <c r="F53" s="227">
        <v>7.4</v>
      </c>
      <c r="G53" s="227">
        <v>6.2</v>
      </c>
      <c r="H53" s="138">
        <f t="shared" si="5"/>
        <v>-1.2000000000000002</v>
      </c>
      <c r="I53" s="134"/>
    </row>
    <row r="54" spans="1:9" ht="15" customHeight="1">
      <c r="A54" s="12">
        <v>3</v>
      </c>
      <c r="B54" s="13" t="s">
        <v>22</v>
      </c>
      <c r="C54" s="137">
        <v>12</v>
      </c>
      <c r="D54" s="137">
        <v>11</v>
      </c>
      <c r="E54" s="137">
        <v>9.4</v>
      </c>
      <c r="F54" s="227">
        <v>8.1</v>
      </c>
      <c r="G54" s="227">
        <v>6.4</v>
      </c>
      <c r="H54" s="138">
        <f t="shared" si="5"/>
        <v>-1.6999999999999993</v>
      </c>
      <c r="I54" s="134"/>
    </row>
    <row r="55" spans="1:9" ht="15" customHeight="1">
      <c r="A55" s="12">
        <v>4</v>
      </c>
      <c r="B55" s="13" t="s">
        <v>23</v>
      </c>
      <c r="C55" s="137">
        <v>15.8</v>
      </c>
      <c r="D55" s="137">
        <v>13.8</v>
      </c>
      <c r="E55" s="137">
        <v>11.3</v>
      </c>
      <c r="F55" s="227">
        <v>9.8</v>
      </c>
      <c r="G55" s="227">
        <v>7.2</v>
      </c>
      <c r="H55" s="138">
        <f t="shared" si="5"/>
        <v>-2.6000000000000005</v>
      </c>
      <c r="I55" s="134"/>
    </row>
    <row r="56" spans="1:9" s="59" customFormat="1" ht="15" customHeight="1" thickBot="1">
      <c r="A56" s="155">
        <v>5</v>
      </c>
      <c r="B56" s="152" t="s">
        <v>53</v>
      </c>
      <c r="C56" s="153">
        <v>11.6</v>
      </c>
      <c r="D56" s="153">
        <v>9.2</v>
      </c>
      <c r="E56" s="139">
        <v>7.9</v>
      </c>
      <c r="F56" s="243">
        <v>7</v>
      </c>
      <c r="G56" s="243">
        <v>5.4</v>
      </c>
      <c r="H56" s="138">
        <f t="shared" si="5"/>
        <v>-1.5999999999999996</v>
      </c>
      <c r="I56" s="140"/>
    </row>
    <row r="57" spans="1:9" s="108" customFormat="1" ht="55.5" customHeight="1" thickTop="1">
      <c r="A57" s="270" t="s">
        <v>202</v>
      </c>
      <c r="B57" s="270"/>
      <c r="C57" s="270"/>
      <c r="D57" s="270"/>
      <c r="E57" s="270"/>
      <c r="F57" s="270"/>
      <c r="G57" s="270"/>
      <c r="H57" s="270"/>
      <c r="I57" s="34"/>
    </row>
    <row r="58" ht="12.75">
      <c r="B58" s="63"/>
    </row>
    <row r="59" spans="3:8" ht="12.75">
      <c r="C59" s="65"/>
      <c r="D59" s="65"/>
      <c r="E59" s="65"/>
      <c r="F59" s="65"/>
      <c r="G59" s="65"/>
      <c r="H59" s="65"/>
    </row>
  </sheetData>
  <sheetProtection/>
  <mergeCells count="16">
    <mergeCell ref="A1:H1"/>
    <mergeCell ref="C3:H3"/>
    <mergeCell ref="A6:B6"/>
    <mergeCell ref="A3:A4"/>
    <mergeCell ref="B3:B4"/>
    <mergeCell ref="A2:H2"/>
    <mergeCell ref="A5:B5"/>
    <mergeCell ref="A29:B29"/>
    <mergeCell ref="A20:B20"/>
    <mergeCell ref="A13:B13"/>
    <mergeCell ref="A38:B38"/>
    <mergeCell ref="A7:B7"/>
    <mergeCell ref="A57:H57"/>
    <mergeCell ref="A46:B46"/>
    <mergeCell ref="A51:B51"/>
    <mergeCell ref="A31:B31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85" zoomScaleNormal="8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625" style="24" customWidth="1"/>
    <col min="2" max="2" width="20.25390625" style="24" customWidth="1"/>
    <col min="3" max="9" width="10.75390625" style="24" customWidth="1"/>
    <col min="10" max="16384" width="9.125" style="24" customWidth="1"/>
  </cols>
  <sheetData>
    <row r="1" spans="1:12" ht="15.75">
      <c r="A1" s="246" t="s">
        <v>60</v>
      </c>
      <c r="B1" s="246"/>
      <c r="C1" s="246"/>
      <c r="D1" s="246"/>
      <c r="E1" s="246"/>
      <c r="F1" s="246"/>
      <c r="G1" s="246"/>
      <c r="H1" s="246"/>
      <c r="I1" s="246"/>
      <c r="J1" s="130"/>
      <c r="K1" s="135"/>
      <c r="L1" s="131"/>
    </row>
    <row r="2" spans="1:12" ht="20.25" customHeight="1" thickBot="1">
      <c r="A2" s="275" t="s">
        <v>190</v>
      </c>
      <c r="B2" s="276"/>
      <c r="C2" s="276"/>
      <c r="D2" s="276"/>
      <c r="E2" s="276"/>
      <c r="F2" s="276"/>
      <c r="G2" s="276"/>
      <c r="H2" s="276"/>
      <c r="I2" s="276"/>
      <c r="J2" s="130"/>
      <c r="K2" s="130"/>
      <c r="L2" s="130"/>
    </row>
    <row r="3" spans="1:9" ht="17.25" customHeight="1" thickTop="1">
      <c r="A3" s="257" t="s">
        <v>1</v>
      </c>
      <c r="B3" s="259" t="s">
        <v>2</v>
      </c>
      <c r="C3" s="278" t="s">
        <v>57</v>
      </c>
      <c r="D3" s="280"/>
      <c r="E3" s="280"/>
      <c r="F3" s="280"/>
      <c r="G3" s="280"/>
      <c r="H3" s="278" t="s">
        <v>103</v>
      </c>
      <c r="I3" s="279"/>
    </row>
    <row r="4" spans="1:9" ht="33.75">
      <c r="A4" s="258"/>
      <c r="B4" s="260"/>
      <c r="C4" s="1" t="s">
        <v>162</v>
      </c>
      <c r="D4" s="1" t="s">
        <v>166</v>
      </c>
      <c r="E4" s="1" t="s">
        <v>170</v>
      </c>
      <c r="F4" s="1" t="s">
        <v>220</v>
      </c>
      <c r="G4" s="1" t="s">
        <v>230</v>
      </c>
      <c r="H4" s="114" t="s">
        <v>225</v>
      </c>
      <c r="I4" s="5" t="s">
        <v>226</v>
      </c>
    </row>
    <row r="5" spans="1:9" s="167" customFormat="1" ht="15">
      <c r="A5" s="261" t="s">
        <v>216</v>
      </c>
      <c r="B5" s="262"/>
      <c r="C5" s="164">
        <v>2709444</v>
      </c>
      <c r="D5" s="164">
        <v>2452845</v>
      </c>
      <c r="E5" s="164">
        <v>2368755</v>
      </c>
      <c r="F5" s="164">
        <v>2169812</v>
      </c>
      <c r="G5" s="164">
        <v>1914774</v>
      </c>
      <c r="H5" s="173">
        <f>G5-F5</f>
        <v>-255038</v>
      </c>
      <c r="I5" s="174">
        <f>H5/F5</f>
        <v>-0.11753921537902823</v>
      </c>
    </row>
    <row r="6" spans="1:9" ht="29.25" customHeight="1">
      <c r="A6" s="252" t="s">
        <v>59</v>
      </c>
      <c r="B6" s="277"/>
      <c r="C6" s="193">
        <f>C7+C13+C20+C29+C31+C38+C46+C51</f>
        <v>305292</v>
      </c>
      <c r="D6" s="193">
        <f>D7+D13+D20+D29+D31+D38+D46+D51</f>
        <v>283716</v>
      </c>
      <c r="E6" s="193">
        <f>E7+E13+E20+E29+E31+E38+E46+E51</f>
        <v>275822</v>
      </c>
      <c r="F6" s="193">
        <f>F7+F13+F20+F29+F31+F38+F46+F51</f>
        <v>253507</v>
      </c>
      <c r="G6" s="193">
        <f>G7+G13+G20+G29+G31+G38+G46+G51</f>
        <v>225216</v>
      </c>
      <c r="H6" s="193">
        <f aca="true" t="shared" si="0" ref="H6:H13">G6-F6</f>
        <v>-28291</v>
      </c>
      <c r="I6" s="212">
        <f>H6/F6</f>
        <v>-0.11159849629398794</v>
      </c>
    </row>
    <row r="7" spans="1:9" ht="27" customHeight="1">
      <c r="A7" s="254" t="s">
        <v>182</v>
      </c>
      <c r="B7" s="255"/>
      <c r="C7" s="207">
        <f>SUM(C8:C12)</f>
        <v>29225</v>
      </c>
      <c r="D7" s="207">
        <f>SUM(D8:D12)</f>
        <v>27547</v>
      </c>
      <c r="E7" s="207">
        <f>SUM(E8:E12)</f>
        <v>27540</v>
      </c>
      <c r="F7" s="207">
        <f>SUM(F8:F12)</f>
        <v>25290</v>
      </c>
      <c r="G7" s="207">
        <f>SUM(G8:G12)</f>
        <v>23272</v>
      </c>
      <c r="H7" s="207">
        <f t="shared" si="0"/>
        <v>-2018</v>
      </c>
      <c r="I7" s="213">
        <f>H7/F7</f>
        <v>-0.07979438513246342</v>
      </c>
    </row>
    <row r="8" spans="1:9" ht="15" customHeight="1">
      <c r="A8" s="12">
        <v>1</v>
      </c>
      <c r="B8" s="13" t="s">
        <v>5</v>
      </c>
      <c r="C8" s="14">
        <v>7160</v>
      </c>
      <c r="D8" s="14">
        <v>7080</v>
      </c>
      <c r="E8" s="14">
        <v>6779</v>
      </c>
      <c r="F8" s="14">
        <v>6353</v>
      </c>
      <c r="G8" s="14">
        <v>5919</v>
      </c>
      <c r="H8" s="6">
        <f t="shared" si="0"/>
        <v>-434</v>
      </c>
      <c r="I8" s="126">
        <f aca="true" t="shared" si="1" ref="I8:I13">H8/F8</f>
        <v>-0.06831418227609004</v>
      </c>
    </row>
    <row r="9" spans="1:9" ht="15" customHeight="1">
      <c r="A9" s="12">
        <v>2</v>
      </c>
      <c r="B9" s="13" t="s">
        <v>7</v>
      </c>
      <c r="C9" s="14">
        <v>6626</v>
      </c>
      <c r="D9" s="14">
        <v>6008</v>
      </c>
      <c r="E9" s="14">
        <v>5976</v>
      </c>
      <c r="F9" s="14">
        <v>5322</v>
      </c>
      <c r="G9" s="14">
        <v>4523</v>
      </c>
      <c r="H9" s="6">
        <f t="shared" si="0"/>
        <v>-799</v>
      </c>
      <c r="I9" s="126">
        <f t="shared" si="1"/>
        <v>-0.1501315295001879</v>
      </c>
    </row>
    <row r="10" spans="1:9" ht="15" customHeight="1">
      <c r="A10" s="12">
        <v>3</v>
      </c>
      <c r="B10" s="13" t="s">
        <v>10</v>
      </c>
      <c r="C10" s="14">
        <v>6662</v>
      </c>
      <c r="D10" s="14">
        <v>6258</v>
      </c>
      <c r="E10" s="14">
        <v>6118</v>
      </c>
      <c r="F10" s="14">
        <v>5455</v>
      </c>
      <c r="G10" s="14">
        <v>5153</v>
      </c>
      <c r="H10" s="6">
        <f t="shared" si="0"/>
        <v>-302</v>
      </c>
      <c r="I10" s="126">
        <f t="shared" si="1"/>
        <v>-0.05536205316223648</v>
      </c>
    </row>
    <row r="11" spans="1:9" ht="15" customHeight="1">
      <c r="A11" s="12">
        <v>4</v>
      </c>
      <c r="B11" s="13" t="s">
        <v>19</v>
      </c>
      <c r="C11" s="14">
        <v>5151</v>
      </c>
      <c r="D11" s="14">
        <v>4608</v>
      </c>
      <c r="E11" s="14">
        <v>4931</v>
      </c>
      <c r="F11" s="14">
        <v>4640</v>
      </c>
      <c r="G11" s="14">
        <v>4483</v>
      </c>
      <c r="H11" s="6">
        <f t="shared" si="0"/>
        <v>-157</v>
      </c>
      <c r="I11" s="126">
        <f>H11/F11</f>
        <v>-0.03383620689655172</v>
      </c>
    </row>
    <row r="12" spans="1:9" ht="15" customHeight="1">
      <c r="A12" s="12">
        <v>5</v>
      </c>
      <c r="B12" s="13" t="s">
        <v>12</v>
      </c>
      <c r="C12" s="14">
        <v>3626</v>
      </c>
      <c r="D12" s="14">
        <v>3593</v>
      </c>
      <c r="E12" s="14">
        <v>3736</v>
      </c>
      <c r="F12" s="14">
        <v>3520</v>
      </c>
      <c r="G12" s="14">
        <v>3194</v>
      </c>
      <c r="H12" s="6">
        <f t="shared" si="0"/>
        <v>-326</v>
      </c>
      <c r="I12" s="126">
        <f t="shared" si="1"/>
        <v>-0.09261363636363637</v>
      </c>
    </row>
    <row r="13" spans="1:9" s="59" customFormat="1" ht="24.75" customHeight="1">
      <c r="A13" s="254" t="s">
        <v>183</v>
      </c>
      <c r="B13" s="256"/>
      <c r="C13" s="207">
        <f>SUM(C14:C19)</f>
        <v>27934</v>
      </c>
      <c r="D13" s="207">
        <f>SUM(D14:D19)</f>
        <v>26845</v>
      </c>
      <c r="E13" s="207">
        <f>SUM(E14:E19)</f>
        <v>26428</v>
      </c>
      <c r="F13" s="207">
        <f>SUM(F14:F19)</f>
        <v>26024</v>
      </c>
      <c r="G13" s="207">
        <f>SUM(G14:G19)</f>
        <v>23167</v>
      </c>
      <c r="H13" s="207">
        <f t="shared" si="0"/>
        <v>-2857</v>
      </c>
      <c r="I13" s="197">
        <f t="shared" si="1"/>
        <v>-0.1097832769750999</v>
      </c>
    </row>
    <row r="14" spans="1:9" ht="15" customHeight="1">
      <c r="A14" s="12">
        <v>1</v>
      </c>
      <c r="B14" s="13" t="s">
        <v>14</v>
      </c>
      <c r="C14" s="14">
        <v>3674</v>
      </c>
      <c r="D14" s="14">
        <v>3663</v>
      </c>
      <c r="E14" s="14">
        <v>3936</v>
      </c>
      <c r="F14" s="14">
        <v>3869</v>
      </c>
      <c r="G14" s="14">
        <v>3512</v>
      </c>
      <c r="H14" s="6">
        <f aca="true" t="shared" si="2" ref="H14:H20">G14-F14</f>
        <v>-357</v>
      </c>
      <c r="I14" s="126">
        <f aca="true" t="shared" si="3" ref="I14:I20">H14/F14</f>
        <v>-0.0922719048849832</v>
      </c>
    </row>
    <row r="15" spans="1:9" ht="15" customHeight="1">
      <c r="A15" s="12">
        <v>2</v>
      </c>
      <c r="B15" s="17" t="s">
        <v>16</v>
      </c>
      <c r="C15" s="14">
        <v>5177</v>
      </c>
      <c r="D15" s="14">
        <v>5216</v>
      </c>
      <c r="E15" s="14">
        <v>4891</v>
      </c>
      <c r="F15" s="14">
        <v>5272</v>
      </c>
      <c r="G15" s="14">
        <v>4670</v>
      </c>
      <c r="H15" s="6">
        <f t="shared" si="2"/>
        <v>-602</v>
      </c>
      <c r="I15" s="126">
        <f t="shared" si="3"/>
        <v>-0.11418816388467375</v>
      </c>
    </row>
    <row r="16" spans="1:9" ht="15" customHeight="1">
      <c r="A16" s="12">
        <v>3</v>
      </c>
      <c r="B16" s="13" t="s">
        <v>17</v>
      </c>
      <c r="C16" s="14">
        <v>4886</v>
      </c>
      <c r="D16" s="14">
        <v>4969</v>
      </c>
      <c r="E16" s="14">
        <v>5266</v>
      </c>
      <c r="F16" s="14">
        <v>5255</v>
      </c>
      <c r="G16" s="14">
        <v>4712</v>
      </c>
      <c r="H16" s="6">
        <f t="shared" si="2"/>
        <v>-543</v>
      </c>
      <c r="I16" s="126">
        <f t="shared" si="3"/>
        <v>-0.1033301617507136</v>
      </c>
    </row>
    <row r="17" spans="1:9" ht="15" customHeight="1">
      <c r="A17" s="12">
        <v>4</v>
      </c>
      <c r="B17" s="13" t="s">
        <v>18</v>
      </c>
      <c r="C17" s="14">
        <v>3584</v>
      </c>
      <c r="D17" s="14">
        <v>3224</v>
      </c>
      <c r="E17" s="14">
        <v>3301</v>
      </c>
      <c r="F17" s="14">
        <v>3067</v>
      </c>
      <c r="G17" s="14">
        <v>2995</v>
      </c>
      <c r="H17" s="6">
        <f t="shared" si="2"/>
        <v>-72</v>
      </c>
      <c r="I17" s="126">
        <f t="shared" si="3"/>
        <v>-0.023475709162047602</v>
      </c>
    </row>
    <row r="18" spans="1:9" ht="15" customHeight="1">
      <c r="A18" s="12">
        <v>5</v>
      </c>
      <c r="B18" s="13" t="s">
        <v>24</v>
      </c>
      <c r="C18" s="14">
        <v>6962</v>
      </c>
      <c r="D18" s="14">
        <v>6267</v>
      </c>
      <c r="E18" s="14">
        <v>5731</v>
      </c>
      <c r="F18" s="14">
        <v>5162</v>
      </c>
      <c r="G18" s="14">
        <v>4434</v>
      </c>
      <c r="H18" s="6">
        <f t="shared" si="2"/>
        <v>-728</v>
      </c>
      <c r="I18" s="126">
        <f t="shared" si="3"/>
        <v>-0.14103060829135994</v>
      </c>
    </row>
    <row r="19" spans="1:9" s="59" customFormat="1" ht="15" customHeight="1">
      <c r="A19" s="18">
        <v>6</v>
      </c>
      <c r="B19" s="19" t="s">
        <v>15</v>
      </c>
      <c r="C19" s="20">
        <v>3651</v>
      </c>
      <c r="D19" s="20">
        <v>3506</v>
      </c>
      <c r="E19" s="20">
        <v>3303</v>
      </c>
      <c r="F19" s="20">
        <v>3399</v>
      </c>
      <c r="G19" s="20">
        <v>2844</v>
      </c>
      <c r="H19" s="6">
        <f t="shared" si="2"/>
        <v>-555</v>
      </c>
      <c r="I19" s="126">
        <f t="shared" si="3"/>
        <v>-0.16328331862312445</v>
      </c>
    </row>
    <row r="20" spans="1:9" s="59" customFormat="1" ht="24.75" customHeight="1">
      <c r="A20" s="254" t="s">
        <v>184</v>
      </c>
      <c r="B20" s="256"/>
      <c r="C20" s="207">
        <f>SUM(C21:C28)</f>
        <v>55292</v>
      </c>
      <c r="D20" s="207">
        <f>SUM(D21:D28)</f>
        <v>52483</v>
      </c>
      <c r="E20" s="207">
        <f>SUM(E21:E28)</f>
        <v>52691</v>
      </c>
      <c r="F20" s="207">
        <f>SUM(F21:F28)</f>
        <v>49202</v>
      </c>
      <c r="G20" s="207">
        <f>SUM(G21:G28)</f>
        <v>45529</v>
      </c>
      <c r="H20" s="207">
        <f t="shared" si="2"/>
        <v>-3673</v>
      </c>
      <c r="I20" s="197">
        <f t="shared" si="3"/>
        <v>-0.07465143693345799</v>
      </c>
    </row>
    <row r="21" spans="1:9" ht="15" customHeight="1">
      <c r="A21" s="12">
        <v>1</v>
      </c>
      <c r="B21" s="13" t="s">
        <v>37</v>
      </c>
      <c r="C21" s="14">
        <v>2298</v>
      </c>
      <c r="D21" s="14">
        <v>2620</v>
      </c>
      <c r="E21" s="14">
        <v>2590</v>
      </c>
      <c r="F21" s="14">
        <v>2538</v>
      </c>
      <c r="G21" s="14">
        <v>2060</v>
      </c>
      <c r="H21" s="6">
        <f aca="true" t="shared" si="4" ref="H21:H29">G21-F21</f>
        <v>-478</v>
      </c>
      <c r="I21" s="126">
        <f aca="true" t="shared" si="5" ref="I21:I29">H21/F21</f>
        <v>-0.18833727344365642</v>
      </c>
    </row>
    <row r="22" spans="1:9" ht="15" customHeight="1">
      <c r="A22" s="12">
        <v>2</v>
      </c>
      <c r="B22" s="13" t="s">
        <v>39</v>
      </c>
      <c r="C22" s="14">
        <v>5119</v>
      </c>
      <c r="D22" s="14">
        <v>4849</v>
      </c>
      <c r="E22" s="14">
        <v>4708</v>
      </c>
      <c r="F22" s="14">
        <v>4164</v>
      </c>
      <c r="G22" s="14">
        <v>3737</v>
      </c>
      <c r="H22" s="6">
        <f t="shared" si="4"/>
        <v>-427</v>
      </c>
      <c r="I22" s="126">
        <f t="shared" si="5"/>
        <v>-0.10254562920268973</v>
      </c>
    </row>
    <row r="23" spans="1:9" ht="15" customHeight="1">
      <c r="A23" s="12">
        <v>3</v>
      </c>
      <c r="B23" s="13" t="s">
        <v>40</v>
      </c>
      <c r="C23" s="14">
        <v>3232</v>
      </c>
      <c r="D23" s="14">
        <v>3360</v>
      </c>
      <c r="E23" s="14">
        <v>3457</v>
      </c>
      <c r="F23" s="14">
        <v>3067</v>
      </c>
      <c r="G23" s="14">
        <v>2759</v>
      </c>
      <c r="H23" s="6">
        <f t="shared" si="4"/>
        <v>-308</v>
      </c>
      <c r="I23" s="126">
        <f t="shared" si="5"/>
        <v>-0.10042386697098142</v>
      </c>
    </row>
    <row r="24" spans="1:9" ht="15" customHeight="1">
      <c r="A24" s="12">
        <v>4</v>
      </c>
      <c r="B24" s="13" t="s">
        <v>54</v>
      </c>
      <c r="C24" s="14">
        <v>4310</v>
      </c>
      <c r="D24" s="14">
        <v>4236</v>
      </c>
      <c r="E24" s="14">
        <v>4401</v>
      </c>
      <c r="F24" s="14">
        <v>4402</v>
      </c>
      <c r="G24" s="14">
        <v>4144</v>
      </c>
      <c r="H24" s="6">
        <f t="shared" si="4"/>
        <v>-258</v>
      </c>
      <c r="I24" s="126">
        <f t="shared" si="5"/>
        <v>-0.05860972285324852</v>
      </c>
    </row>
    <row r="25" spans="1:9" ht="15" customHeight="1">
      <c r="A25" s="12">
        <v>5</v>
      </c>
      <c r="B25" s="17" t="s">
        <v>43</v>
      </c>
      <c r="C25" s="14">
        <v>13969</v>
      </c>
      <c r="D25" s="14">
        <v>13183</v>
      </c>
      <c r="E25" s="14">
        <v>13383</v>
      </c>
      <c r="F25" s="14">
        <v>12274</v>
      </c>
      <c r="G25" s="14">
        <v>11542</v>
      </c>
      <c r="H25" s="6">
        <f t="shared" si="4"/>
        <v>-732</v>
      </c>
      <c r="I25" s="126">
        <f t="shared" si="5"/>
        <v>-0.05963825973602738</v>
      </c>
    </row>
    <row r="26" spans="1:9" ht="15" customHeight="1">
      <c r="A26" s="12">
        <v>6</v>
      </c>
      <c r="B26" s="13" t="s">
        <v>44</v>
      </c>
      <c r="C26" s="14">
        <v>4805</v>
      </c>
      <c r="D26" s="14">
        <v>4245</v>
      </c>
      <c r="E26" s="14">
        <v>4852</v>
      </c>
      <c r="F26" s="14">
        <v>4733</v>
      </c>
      <c r="G26" s="14">
        <v>4112</v>
      </c>
      <c r="H26" s="6">
        <f t="shared" si="4"/>
        <v>-621</v>
      </c>
      <c r="I26" s="126">
        <f t="shared" si="5"/>
        <v>-0.13120642298753432</v>
      </c>
    </row>
    <row r="27" spans="1:9" ht="15" customHeight="1">
      <c r="A27" s="12">
        <v>7</v>
      </c>
      <c r="B27" s="13" t="s">
        <v>45</v>
      </c>
      <c r="C27" s="14">
        <v>3327</v>
      </c>
      <c r="D27" s="14">
        <v>3252</v>
      </c>
      <c r="E27" s="14">
        <v>2932</v>
      </c>
      <c r="F27" s="14">
        <v>3084</v>
      </c>
      <c r="G27" s="14">
        <v>2966</v>
      </c>
      <c r="H27" s="6">
        <f t="shared" si="4"/>
        <v>-118</v>
      </c>
      <c r="I27" s="126">
        <f t="shared" si="5"/>
        <v>-0.03826199740596628</v>
      </c>
    </row>
    <row r="28" spans="1:9" s="59" customFormat="1" ht="15" customHeight="1">
      <c r="A28" s="18">
        <v>8</v>
      </c>
      <c r="B28" s="19" t="s">
        <v>55</v>
      </c>
      <c r="C28" s="20">
        <v>18232</v>
      </c>
      <c r="D28" s="20">
        <v>16738</v>
      </c>
      <c r="E28" s="20">
        <v>16368</v>
      </c>
      <c r="F28" s="20">
        <v>14940</v>
      </c>
      <c r="G28" s="20">
        <v>14209</v>
      </c>
      <c r="H28" s="6">
        <f t="shared" si="4"/>
        <v>-731</v>
      </c>
      <c r="I28" s="126">
        <f>H28/F28</f>
        <v>-0.04892904953145917</v>
      </c>
    </row>
    <row r="29" spans="1:9" s="59" customFormat="1" ht="25.5" customHeight="1">
      <c r="A29" s="254" t="s">
        <v>189</v>
      </c>
      <c r="B29" s="256"/>
      <c r="C29" s="207">
        <f>C30</f>
        <v>61370</v>
      </c>
      <c r="D29" s="207">
        <f>D30</f>
        <v>55927</v>
      </c>
      <c r="E29" s="207">
        <f>E30</f>
        <v>51266</v>
      </c>
      <c r="F29" s="207">
        <f>F30</f>
        <v>46991</v>
      </c>
      <c r="G29" s="207">
        <f>G30</f>
        <v>40631</v>
      </c>
      <c r="H29" s="207">
        <f t="shared" si="4"/>
        <v>-6360</v>
      </c>
      <c r="I29" s="213">
        <f t="shared" si="5"/>
        <v>-0.13534506607648272</v>
      </c>
    </row>
    <row r="30" spans="1:9" s="59" customFormat="1" ht="15" customHeight="1">
      <c r="A30" s="18">
        <v>1</v>
      </c>
      <c r="B30" s="19" t="s">
        <v>155</v>
      </c>
      <c r="C30" s="20">
        <v>61370</v>
      </c>
      <c r="D30" s="20">
        <v>55927</v>
      </c>
      <c r="E30" s="20">
        <v>51266</v>
      </c>
      <c r="F30" s="20">
        <v>46991</v>
      </c>
      <c r="G30" s="20">
        <v>40631</v>
      </c>
      <c r="H30" s="6">
        <f>G30-F30</f>
        <v>-6360</v>
      </c>
      <c r="I30" s="126">
        <f>H30/F30</f>
        <v>-0.13534506607648272</v>
      </c>
    </row>
    <row r="31" spans="1:9" s="59" customFormat="1" ht="24" customHeight="1">
      <c r="A31" s="254" t="s">
        <v>185</v>
      </c>
      <c r="B31" s="256"/>
      <c r="C31" s="207">
        <f>SUM(C32:C37)</f>
        <v>43550</v>
      </c>
      <c r="D31" s="207">
        <f>SUM(D32:D37)</f>
        <v>40005</v>
      </c>
      <c r="E31" s="207">
        <f>SUM(E32:E37)</f>
        <v>38575</v>
      </c>
      <c r="F31" s="207">
        <f>SUM(F32:F37)</f>
        <v>34851</v>
      </c>
      <c r="G31" s="207">
        <f>SUM(G32:G37)</f>
        <v>30612</v>
      </c>
      <c r="H31" s="207">
        <f>G31-F31</f>
        <v>-4239</v>
      </c>
      <c r="I31" s="197">
        <f>H31/F31</f>
        <v>-0.12163209090126538</v>
      </c>
    </row>
    <row r="32" spans="1:9" ht="15" customHeight="1">
      <c r="A32" s="127">
        <v>1</v>
      </c>
      <c r="B32" s="13" t="s">
        <v>38</v>
      </c>
      <c r="C32" s="14">
        <v>5930</v>
      </c>
      <c r="D32" s="14">
        <v>5418</v>
      </c>
      <c r="E32" s="14">
        <v>5254</v>
      </c>
      <c r="F32" s="14">
        <v>5169</v>
      </c>
      <c r="G32" s="14">
        <v>4344</v>
      </c>
      <c r="H32" s="6">
        <f aca="true" t="shared" si="6" ref="H32:H38">G32-F32</f>
        <v>-825</v>
      </c>
      <c r="I32" s="126">
        <f aca="true" t="shared" si="7" ref="I32:I38">H32/F32</f>
        <v>-0.1596053395240859</v>
      </c>
    </row>
    <row r="33" spans="1:9" ht="15" customHeight="1">
      <c r="A33" s="12">
        <v>2</v>
      </c>
      <c r="B33" s="13" t="s">
        <v>27</v>
      </c>
      <c r="C33" s="14">
        <v>5966</v>
      </c>
      <c r="D33" s="14">
        <v>5429</v>
      </c>
      <c r="E33" s="14">
        <v>5248</v>
      </c>
      <c r="F33" s="14">
        <v>4675</v>
      </c>
      <c r="G33" s="14">
        <v>4285</v>
      </c>
      <c r="H33" s="6">
        <f t="shared" si="6"/>
        <v>-390</v>
      </c>
      <c r="I33" s="126">
        <f t="shared" si="7"/>
        <v>-0.08342245989304813</v>
      </c>
    </row>
    <row r="34" spans="1:9" ht="15" customHeight="1">
      <c r="A34" s="127">
        <v>3</v>
      </c>
      <c r="B34" s="13" t="s">
        <v>28</v>
      </c>
      <c r="C34" s="14">
        <v>7118</v>
      </c>
      <c r="D34" s="14">
        <v>6473</v>
      </c>
      <c r="E34" s="14">
        <v>6348</v>
      </c>
      <c r="F34" s="14">
        <v>5289</v>
      </c>
      <c r="G34" s="14">
        <v>4858</v>
      </c>
      <c r="H34" s="6">
        <f t="shared" si="6"/>
        <v>-431</v>
      </c>
      <c r="I34" s="126">
        <f t="shared" si="7"/>
        <v>-0.08148988466628852</v>
      </c>
    </row>
    <row r="35" spans="1:9" ht="15" customHeight="1">
      <c r="A35" s="12">
        <v>4</v>
      </c>
      <c r="B35" s="13" t="s">
        <v>29</v>
      </c>
      <c r="C35" s="14">
        <v>4776</v>
      </c>
      <c r="D35" s="14">
        <v>4405</v>
      </c>
      <c r="E35" s="14">
        <v>4067</v>
      </c>
      <c r="F35" s="14">
        <v>3584</v>
      </c>
      <c r="G35" s="14">
        <v>3251</v>
      </c>
      <c r="H35" s="6">
        <f t="shared" si="6"/>
        <v>-333</v>
      </c>
      <c r="I35" s="126">
        <f t="shared" si="7"/>
        <v>-0.09291294642857142</v>
      </c>
    </row>
    <row r="36" spans="1:9" ht="15" customHeight="1">
      <c r="A36" s="127">
        <v>5</v>
      </c>
      <c r="B36" s="13" t="s">
        <v>30</v>
      </c>
      <c r="C36" s="14">
        <v>6116</v>
      </c>
      <c r="D36" s="14">
        <v>5678</v>
      </c>
      <c r="E36" s="14">
        <v>5292</v>
      </c>
      <c r="F36" s="14">
        <v>4637</v>
      </c>
      <c r="G36" s="14">
        <v>4058</v>
      </c>
      <c r="H36" s="6">
        <f t="shared" si="6"/>
        <v>-579</v>
      </c>
      <c r="I36" s="126">
        <f t="shared" si="7"/>
        <v>-0.1248652145783912</v>
      </c>
    </row>
    <row r="37" spans="1:9" ht="15" customHeight="1">
      <c r="A37" s="12">
        <v>6</v>
      </c>
      <c r="B37" s="13" t="s">
        <v>35</v>
      </c>
      <c r="C37" s="14">
        <v>13644</v>
      </c>
      <c r="D37" s="14">
        <v>12602</v>
      </c>
      <c r="E37" s="14">
        <v>12366</v>
      </c>
      <c r="F37" s="14">
        <v>11497</v>
      </c>
      <c r="G37" s="14">
        <v>9816</v>
      </c>
      <c r="H37" s="6">
        <f t="shared" si="6"/>
        <v>-1681</v>
      </c>
      <c r="I37" s="126">
        <f t="shared" si="7"/>
        <v>-0.14621205531877882</v>
      </c>
    </row>
    <row r="38" spans="1:9" s="59" customFormat="1" ht="24" customHeight="1">
      <c r="A38" s="254" t="s">
        <v>186</v>
      </c>
      <c r="B38" s="256"/>
      <c r="C38" s="207">
        <f>SUM(C39:C45)</f>
        <v>38965</v>
      </c>
      <c r="D38" s="207">
        <f>SUM(D39:D45)</f>
        <v>34229</v>
      </c>
      <c r="E38" s="207">
        <f>SUM(E39:E45)</f>
        <v>33141</v>
      </c>
      <c r="F38" s="207">
        <f>SUM(F39:F45)</f>
        <v>29546</v>
      </c>
      <c r="G38" s="207">
        <f>SUM(G39:G45)</f>
        <v>25168</v>
      </c>
      <c r="H38" s="207">
        <f t="shared" si="6"/>
        <v>-4378</v>
      </c>
      <c r="I38" s="197">
        <f t="shared" si="7"/>
        <v>-0.14817572598659717</v>
      </c>
    </row>
    <row r="39" spans="1:9" ht="15" customHeight="1">
      <c r="A39" s="216">
        <v>1</v>
      </c>
      <c r="B39" s="199" t="s">
        <v>25</v>
      </c>
      <c r="C39" s="38">
        <v>4419</v>
      </c>
      <c r="D39" s="38">
        <v>3875</v>
      </c>
      <c r="E39" s="38">
        <v>3535</v>
      </c>
      <c r="F39" s="14">
        <v>2957</v>
      </c>
      <c r="G39" s="14">
        <v>2594</v>
      </c>
      <c r="H39" s="6">
        <f aca="true" t="shared" si="8" ref="H39:H46">G39-F39</f>
        <v>-363</v>
      </c>
      <c r="I39" s="133">
        <f aca="true" t="shared" si="9" ref="I39:I46">H39/F39</f>
        <v>-0.12275955360162327</v>
      </c>
    </row>
    <row r="40" spans="1:9" ht="15" customHeight="1">
      <c r="A40" s="12">
        <v>2</v>
      </c>
      <c r="B40" s="13" t="s">
        <v>26</v>
      </c>
      <c r="C40" s="14">
        <v>4616</v>
      </c>
      <c r="D40" s="14">
        <v>4412</v>
      </c>
      <c r="E40" s="14">
        <v>4170</v>
      </c>
      <c r="F40" s="14">
        <v>3779</v>
      </c>
      <c r="G40" s="14">
        <v>3231</v>
      </c>
      <c r="H40" s="6">
        <f t="shared" si="8"/>
        <v>-548</v>
      </c>
      <c r="I40" s="126">
        <f t="shared" si="9"/>
        <v>-0.14501190791214608</v>
      </c>
    </row>
    <row r="41" spans="1:9" ht="15" customHeight="1">
      <c r="A41" s="12">
        <v>3</v>
      </c>
      <c r="B41" s="13" t="s">
        <v>31</v>
      </c>
      <c r="C41" s="14">
        <v>7233</v>
      </c>
      <c r="D41" s="14">
        <v>6666</v>
      </c>
      <c r="E41" s="14">
        <v>6542</v>
      </c>
      <c r="F41" s="14">
        <v>5903</v>
      </c>
      <c r="G41" s="14">
        <v>5506</v>
      </c>
      <c r="H41" s="6">
        <f t="shared" si="8"/>
        <v>-397</v>
      </c>
      <c r="I41" s="126">
        <f t="shared" si="9"/>
        <v>-0.06725393867524987</v>
      </c>
    </row>
    <row r="42" spans="1:9" ht="15" customHeight="1">
      <c r="A42" s="12">
        <v>4</v>
      </c>
      <c r="B42" s="13" t="s">
        <v>32</v>
      </c>
      <c r="C42" s="14">
        <v>6878</v>
      </c>
      <c r="D42" s="14">
        <v>5755</v>
      </c>
      <c r="E42" s="14">
        <v>5752</v>
      </c>
      <c r="F42" s="14">
        <v>5011</v>
      </c>
      <c r="G42" s="14">
        <v>4185</v>
      </c>
      <c r="H42" s="6">
        <f t="shared" si="8"/>
        <v>-826</v>
      </c>
      <c r="I42" s="126">
        <f t="shared" si="9"/>
        <v>-0.1648373578128118</v>
      </c>
    </row>
    <row r="43" spans="1:9" ht="15" customHeight="1">
      <c r="A43" s="12">
        <v>5</v>
      </c>
      <c r="B43" s="13" t="s">
        <v>33</v>
      </c>
      <c r="C43" s="14">
        <v>6111</v>
      </c>
      <c r="D43" s="14">
        <v>5063</v>
      </c>
      <c r="E43" s="14">
        <v>4962</v>
      </c>
      <c r="F43" s="14">
        <v>4612</v>
      </c>
      <c r="G43" s="14">
        <v>3734</v>
      </c>
      <c r="H43" s="6">
        <f t="shared" si="8"/>
        <v>-878</v>
      </c>
      <c r="I43" s="126">
        <f t="shared" si="9"/>
        <v>-0.19037294015611447</v>
      </c>
    </row>
    <row r="44" spans="1:9" ht="15" customHeight="1">
      <c r="A44" s="12">
        <v>6</v>
      </c>
      <c r="B44" s="13" t="s">
        <v>34</v>
      </c>
      <c r="C44" s="14">
        <v>4440</v>
      </c>
      <c r="D44" s="14">
        <v>3741</v>
      </c>
      <c r="E44" s="14">
        <v>3433</v>
      </c>
      <c r="F44" s="14">
        <v>3151</v>
      </c>
      <c r="G44" s="14">
        <v>2461</v>
      </c>
      <c r="H44" s="6">
        <f t="shared" si="8"/>
        <v>-690</v>
      </c>
      <c r="I44" s="126">
        <f t="shared" si="9"/>
        <v>-0.21897810218978103</v>
      </c>
    </row>
    <row r="45" spans="1:9" ht="15" customHeight="1">
      <c r="A45" s="12">
        <v>7</v>
      </c>
      <c r="B45" s="13" t="s">
        <v>36</v>
      </c>
      <c r="C45" s="14">
        <v>5268</v>
      </c>
      <c r="D45" s="14">
        <v>4717</v>
      </c>
      <c r="E45" s="14">
        <v>4747</v>
      </c>
      <c r="F45" s="14">
        <v>4133</v>
      </c>
      <c r="G45" s="14">
        <v>3457</v>
      </c>
      <c r="H45" s="6">
        <f t="shared" si="8"/>
        <v>-676</v>
      </c>
      <c r="I45" s="126">
        <f t="shared" si="9"/>
        <v>-0.16356157754657633</v>
      </c>
    </row>
    <row r="46" spans="1:9" s="59" customFormat="1" ht="24" customHeight="1">
      <c r="A46" s="254" t="s">
        <v>187</v>
      </c>
      <c r="B46" s="256"/>
      <c r="C46" s="207">
        <f>SUM(C47:C50)</f>
        <v>30232</v>
      </c>
      <c r="D46" s="207">
        <f>SUM(D47:D50)</f>
        <v>28983</v>
      </c>
      <c r="E46" s="207">
        <f>SUM(E47:E50)</f>
        <v>28555</v>
      </c>
      <c r="F46" s="207">
        <f>SUM(F47:F50)</f>
        <v>26021</v>
      </c>
      <c r="G46" s="207">
        <f>SUM(G47:G50)</f>
        <v>22964</v>
      </c>
      <c r="H46" s="207">
        <f t="shared" si="8"/>
        <v>-3057</v>
      </c>
      <c r="I46" s="197">
        <f t="shared" si="9"/>
        <v>-0.11748203374197763</v>
      </c>
    </row>
    <row r="47" spans="1:9" ht="15" customHeight="1">
      <c r="A47" s="12">
        <v>1</v>
      </c>
      <c r="B47" s="13" t="s">
        <v>6</v>
      </c>
      <c r="C47" s="14">
        <v>4371</v>
      </c>
      <c r="D47" s="14">
        <v>4603</v>
      </c>
      <c r="E47" s="14">
        <v>4436</v>
      </c>
      <c r="F47" s="14">
        <v>4594</v>
      </c>
      <c r="G47" s="14">
        <v>3962</v>
      </c>
      <c r="H47" s="6">
        <f aca="true" t="shared" si="10" ref="H47:H56">G47-F47</f>
        <v>-632</v>
      </c>
      <c r="I47" s="126">
        <f aca="true" t="shared" si="11" ref="I47:I56">H47/F47</f>
        <v>-0.13757074444928166</v>
      </c>
    </row>
    <row r="48" spans="1:9" ht="15" customHeight="1">
      <c r="A48" s="12">
        <v>2</v>
      </c>
      <c r="B48" s="17" t="s">
        <v>9</v>
      </c>
      <c r="C48" s="14">
        <v>10850</v>
      </c>
      <c r="D48" s="14">
        <v>10755</v>
      </c>
      <c r="E48" s="14">
        <v>10080</v>
      </c>
      <c r="F48" s="14">
        <v>8782</v>
      </c>
      <c r="G48" s="14">
        <v>7858</v>
      </c>
      <c r="H48" s="6">
        <f t="shared" si="10"/>
        <v>-924</v>
      </c>
      <c r="I48" s="126">
        <f t="shared" si="11"/>
        <v>-0.10521521293554999</v>
      </c>
    </row>
    <row r="49" spans="1:9" ht="15" customHeight="1">
      <c r="A49" s="12">
        <v>3</v>
      </c>
      <c r="B49" s="13" t="s">
        <v>11</v>
      </c>
      <c r="C49" s="14">
        <v>4509</v>
      </c>
      <c r="D49" s="14">
        <v>4474</v>
      </c>
      <c r="E49" s="14">
        <v>4612</v>
      </c>
      <c r="F49" s="14">
        <v>4254</v>
      </c>
      <c r="G49" s="14">
        <v>3826</v>
      </c>
      <c r="H49" s="6">
        <f t="shared" si="10"/>
        <v>-428</v>
      </c>
      <c r="I49" s="126">
        <f t="shared" si="11"/>
        <v>-0.1006111894687353</v>
      </c>
    </row>
    <row r="50" spans="1:9" s="59" customFormat="1" ht="15" customHeight="1">
      <c r="A50" s="18">
        <v>4</v>
      </c>
      <c r="B50" s="19" t="s">
        <v>8</v>
      </c>
      <c r="C50" s="20">
        <v>10502</v>
      </c>
      <c r="D50" s="20">
        <v>9151</v>
      </c>
      <c r="E50" s="20">
        <v>9427</v>
      </c>
      <c r="F50" s="20">
        <v>8391</v>
      </c>
      <c r="G50" s="20">
        <v>7318</v>
      </c>
      <c r="H50" s="6">
        <f t="shared" si="10"/>
        <v>-1073</v>
      </c>
      <c r="I50" s="126">
        <f t="shared" si="11"/>
        <v>-0.12787510427839352</v>
      </c>
    </row>
    <row r="51" spans="1:9" s="59" customFormat="1" ht="24" customHeight="1">
      <c r="A51" s="254" t="s">
        <v>188</v>
      </c>
      <c r="B51" s="256"/>
      <c r="C51" s="207">
        <f>SUM(C52:C56)</f>
        <v>18724</v>
      </c>
      <c r="D51" s="207">
        <f>SUM(D52:D56)</f>
        <v>17697</v>
      </c>
      <c r="E51" s="207">
        <f>SUM(E52:E56)</f>
        <v>17626</v>
      </c>
      <c r="F51" s="207">
        <f>SUM(F52:F56)</f>
        <v>15582</v>
      </c>
      <c r="G51" s="207">
        <f>SUM(G52:G56)</f>
        <v>13873</v>
      </c>
      <c r="H51" s="207">
        <f t="shared" si="10"/>
        <v>-1709</v>
      </c>
      <c r="I51" s="197">
        <f t="shared" si="11"/>
        <v>-0.10967783339750994</v>
      </c>
    </row>
    <row r="52" spans="1:9" ht="15" customHeight="1">
      <c r="A52" s="12">
        <v>1</v>
      </c>
      <c r="B52" s="13" t="s">
        <v>52</v>
      </c>
      <c r="C52" s="14">
        <v>2496</v>
      </c>
      <c r="D52" s="14">
        <v>2494</v>
      </c>
      <c r="E52" s="14">
        <v>2320</v>
      </c>
      <c r="F52" s="14">
        <v>1923</v>
      </c>
      <c r="G52" s="14">
        <v>1621</v>
      </c>
      <c r="H52" s="6">
        <f t="shared" si="10"/>
        <v>-302</v>
      </c>
      <c r="I52" s="126">
        <f t="shared" si="11"/>
        <v>-0.15704628185127406</v>
      </c>
    </row>
    <row r="53" spans="1:9" ht="15" customHeight="1">
      <c r="A53" s="12">
        <v>2</v>
      </c>
      <c r="B53" s="17" t="s">
        <v>21</v>
      </c>
      <c r="C53" s="14">
        <v>4251</v>
      </c>
      <c r="D53" s="14">
        <v>4046</v>
      </c>
      <c r="E53" s="14">
        <v>4230</v>
      </c>
      <c r="F53" s="14">
        <v>3687</v>
      </c>
      <c r="G53" s="14">
        <v>3266</v>
      </c>
      <c r="H53" s="6">
        <f t="shared" si="10"/>
        <v>-421</v>
      </c>
      <c r="I53" s="126">
        <f t="shared" si="11"/>
        <v>-0.11418497423379441</v>
      </c>
    </row>
    <row r="54" spans="1:9" ht="15" customHeight="1">
      <c r="A54" s="12">
        <v>3</v>
      </c>
      <c r="B54" s="13" t="s">
        <v>22</v>
      </c>
      <c r="C54" s="14">
        <v>3116</v>
      </c>
      <c r="D54" s="14">
        <v>2966</v>
      </c>
      <c r="E54" s="14">
        <v>2982</v>
      </c>
      <c r="F54" s="14">
        <v>2752</v>
      </c>
      <c r="G54" s="14">
        <v>2763</v>
      </c>
      <c r="H54" s="6">
        <f t="shared" si="10"/>
        <v>11</v>
      </c>
      <c r="I54" s="126">
        <f t="shared" si="11"/>
        <v>0.003997093023255814</v>
      </c>
    </row>
    <row r="55" spans="1:9" ht="15" customHeight="1">
      <c r="A55" s="12">
        <v>4</v>
      </c>
      <c r="B55" s="13" t="s">
        <v>23</v>
      </c>
      <c r="C55" s="14">
        <v>4200</v>
      </c>
      <c r="D55" s="14">
        <v>3931</v>
      </c>
      <c r="E55" s="14">
        <v>3720</v>
      </c>
      <c r="F55" s="14">
        <v>3307</v>
      </c>
      <c r="G55" s="14">
        <v>2907</v>
      </c>
      <c r="H55" s="6">
        <f t="shared" si="10"/>
        <v>-400</v>
      </c>
      <c r="I55" s="126">
        <f t="shared" si="11"/>
        <v>-0.12095554883580284</v>
      </c>
    </row>
    <row r="56" spans="1:9" s="59" customFormat="1" ht="15" customHeight="1" thickBot="1">
      <c r="A56" s="155">
        <v>5</v>
      </c>
      <c r="B56" s="152" t="s">
        <v>53</v>
      </c>
      <c r="C56" s="154">
        <v>4661</v>
      </c>
      <c r="D56" s="154">
        <v>4260</v>
      </c>
      <c r="E56" s="154">
        <v>4374</v>
      </c>
      <c r="F56" s="154">
        <v>3913</v>
      </c>
      <c r="G56" s="154">
        <v>3316</v>
      </c>
      <c r="H56" s="91">
        <f t="shared" si="10"/>
        <v>-597</v>
      </c>
      <c r="I56" s="128">
        <f t="shared" si="11"/>
        <v>-0.15256836187068745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129"/>
    </row>
  </sheetData>
  <sheetProtection/>
  <mergeCells count="16">
    <mergeCell ref="A46:B46"/>
    <mergeCell ref="A51:B51"/>
    <mergeCell ref="A13:B13"/>
    <mergeCell ref="A31:B31"/>
    <mergeCell ref="A29:B29"/>
    <mergeCell ref="A20:B20"/>
    <mergeCell ref="A38:B38"/>
    <mergeCell ref="A7:B7"/>
    <mergeCell ref="A1:I1"/>
    <mergeCell ref="A6:B6"/>
    <mergeCell ref="A3:A4"/>
    <mergeCell ref="B3:B4"/>
    <mergeCell ref="H3:I3"/>
    <mergeCell ref="C3:G3"/>
    <mergeCell ref="A2:I2"/>
    <mergeCell ref="A5:B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="110" zoomScaleNormal="110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625" style="24" customWidth="1"/>
    <col min="2" max="2" width="20.25390625" style="24" customWidth="1"/>
    <col min="3" max="9" width="11.75390625" style="24" customWidth="1"/>
    <col min="10" max="16384" width="9.125" style="24" customWidth="1"/>
  </cols>
  <sheetData>
    <row r="1" spans="1:12" ht="13.5" customHeight="1">
      <c r="A1" s="246" t="s">
        <v>100</v>
      </c>
      <c r="B1" s="246"/>
      <c r="C1" s="246"/>
      <c r="D1" s="246"/>
      <c r="E1" s="246"/>
      <c r="F1" s="246"/>
      <c r="G1" s="246"/>
      <c r="H1" s="246"/>
      <c r="I1" s="246"/>
      <c r="J1" s="130"/>
      <c r="K1" s="135"/>
      <c r="L1" s="131"/>
    </row>
    <row r="2" spans="1:12" ht="19.5" customHeight="1" thickBot="1">
      <c r="A2" s="275" t="s">
        <v>192</v>
      </c>
      <c r="B2" s="276"/>
      <c r="C2" s="276"/>
      <c r="D2" s="276"/>
      <c r="E2" s="276"/>
      <c r="F2" s="276"/>
      <c r="G2" s="276"/>
      <c r="H2" s="276"/>
      <c r="I2" s="276"/>
      <c r="J2" s="130"/>
      <c r="K2" s="130"/>
      <c r="L2" s="130"/>
    </row>
    <row r="3" spans="1:9" ht="17.25" customHeight="1" thickTop="1">
      <c r="A3" s="257" t="s">
        <v>1</v>
      </c>
      <c r="B3" s="259" t="s">
        <v>2</v>
      </c>
      <c r="C3" s="278" t="s">
        <v>57</v>
      </c>
      <c r="D3" s="278"/>
      <c r="E3" s="278"/>
      <c r="F3" s="278"/>
      <c r="G3" s="278"/>
      <c r="H3" s="278" t="s">
        <v>103</v>
      </c>
      <c r="I3" s="279"/>
    </row>
    <row r="4" spans="1:9" ht="33" customHeight="1">
      <c r="A4" s="258"/>
      <c r="B4" s="260"/>
      <c r="C4" s="1" t="s">
        <v>162</v>
      </c>
      <c r="D4" s="1" t="s">
        <v>166</v>
      </c>
      <c r="E4" s="1" t="s">
        <v>170</v>
      </c>
      <c r="F4" s="1" t="s">
        <v>220</v>
      </c>
      <c r="G4" s="1" t="s">
        <v>230</v>
      </c>
      <c r="H4" s="114" t="s">
        <v>225</v>
      </c>
      <c r="I4" s="5" t="s">
        <v>226</v>
      </c>
    </row>
    <row r="5" spans="1:9" s="167" customFormat="1" ht="24.75" customHeight="1">
      <c r="A5" s="261" t="s">
        <v>216</v>
      </c>
      <c r="B5" s="262"/>
      <c r="C5" s="164">
        <v>2688164</v>
      </c>
      <c r="D5" s="164">
        <v>2786200</v>
      </c>
      <c r="E5" s="164">
        <v>2630596</v>
      </c>
      <c r="F5" s="164">
        <v>2397996</v>
      </c>
      <c r="G5" s="164">
        <v>2168307</v>
      </c>
      <c r="H5" s="173">
        <f>G5-F5</f>
        <v>-229689</v>
      </c>
      <c r="I5" s="174">
        <f>H5/F5</f>
        <v>-0.09578372941406074</v>
      </c>
    </row>
    <row r="6" spans="1:9" s="54" customFormat="1" ht="29.25" customHeight="1">
      <c r="A6" s="252" t="s">
        <v>59</v>
      </c>
      <c r="B6" s="277"/>
      <c r="C6" s="193">
        <f>C7+C13+C20+C29+C31+C38+C46+C51</f>
        <v>294023</v>
      </c>
      <c r="D6" s="193">
        <f>D7+D13+D20+D29+D31+D38+D46+D51</f>
        <v>317073</v>
      </c>
      <c r="E6" s="193">
        <f>E7+E13+E20+E29+E31+E38+E46+E51</f>
        <v>309072</v>
      </c>
      <c r="F6" s="193">
        <f>F7+F13+F20+F29+F31+F38+F46+F51</f>
        <v>281124</v>
      </c>
      <c r="G6" s="193">
        <f>G7+G13+G20+G29+G31+G38+G46+G51</f>
        <v>260058</v>
      </c>
      <c r="H6" s="193">
        <f aca="true" t="shared" si="0" ref="H6:H13">G6-F6</f>
        <v>-21066</v>
      </c>
      <c r="I6" s="212">
        <f>H6/F6</f>
        <v>-0.07493490417040168</v>
      </c>
    </row>
    <row r="7" spans="1:9" ht="27" customHeight="1">
      <c r="A7" s="254" t="s">
        <v>182</v>
      </c>
      <c r="B7" s="255"/>
      <c r="C7" s="207">
        <f>SUM(C8:C12)</f>
        <v>28680</v>
      </c>
      <c r="D7" s="207">
        <f>SUM(D8:D12)</f>
        <v>30456</v>
      </c>
      <c r="E7" s="207">
        <f>SUM(E8:E12)</f>
        <v>29278</v>
      </c>
      <c r="F7" s="207">
        <f>SUM(F8:F12)</f>
        <v>28352</v>
      </c>
      <c r="G7" s="207">
        <f>SUM(G8:G12)</f>
        <v>26920</v>
      </c>
      <c r="H7" s="207">
        <f t="shared" si="0"/>
        <v>-1432</v>
      </c>
      <c r="I7" s="213">
        <f>H7/F7</f>
        <v>-0.0505079006772009</v>
      </c>
    </row>
    <row r="8" spans="1:9" ht="15" customHeight="1">
      <c r="A8" s="12">
        <v>1</v>
      </c>
      <c r="B8" s="13" t="s">
        <v>5</v>
      </c>
      <c r="C8" s="14">
        <v>7040</v>
      </c>
      <c r="D8" s="14">
        <v>7630</v>
      </c>
      <c r="E8" s="14">
        <v>6986</v>
      </c>
      <c r="F8" s="14">
        <v>7014</v>
      </c>
      <c r="G8" s="14">
        <v>6732</v>
      </c>
      <c r="H8" s="57">
        <f t="shared" si="0"/>
        <v>-282</v>
      </c>
      <c r="I8" s="126">
        <f aca="true" t="shared" si="1" ref="I8:I13">H8/F8</f>
        <v>-0.04020530367835757</v>
      </c>
    </row>
    <row r="9" spans="1:9" ht="15" customHeight="1">
      <c r="A9" s="12">
        <v>2</v>
      </c>
      <c r="B9" s="13" t="s">
        <v>7</v>
      </c>
      <c r="C9" s="14">
        <v>6418</v>
      </c>
      <c r="D9" s="14">
        <v>6994</v>
      </c>
      <c r="E9" s="14">
        <v>6157</v>
      </c>
      <c r="F9" s="14">
        <v>6233</v>
      </c>
      <c r="G9" s="14">
        <v>5188</v>
      </c>
      <c r="H9" s="57">
        <f t="shared" si="0"/>
        <v>-1045</v>
      </c>
      <c r="I9" s="126">
        <f t="shared" si="1"/>
        <v>-0.16765602438633082</v>
      </c>
    </row>
    <row r="10" spans="1:9" ht="15" customHeight="1">
      <c r="A10" s="12">
        <v>3</v>
      </c>
      <c r="B10" s="13" t="s">
        <v>10</v>
      </c>
      <c r="C10" s="14">
        <v>6569</v>
      </c>
      <c r="D10" s="14">
        <v>6845</v>
      </c>
      <c r="E10" s="14">
        <v>6683</v>
      </c>
      <c r="F10" s="14">
        <v>6131</v>
      </c>
      <c r="G10" s="14">
        <v>5911</v>
      </c>
      <c r="H10" s="57">
        <f t="shared" si="0"/>
        <v>-220</v>
      </c>
      <c r="I10" s="126">
        <f t="shared" si="1"/>
        <v>-0.03588321644103735</v>
      </c>
    </row>
    <row r="11" spans="1:9" ht="15" customHeight="1">
      <c r="A11" s="12">
        <v>4</v>
      </c>
      <c r="B11" s="13" t="s">
        <v>19</v>
      </c>
      <c r="C11" s="14">
        <v>5097</v>
      </c>
      <c r="D11" s="14">
        <v>4929</v>
      </c>
      <c r="E11" s="14">
        <v>5403</v>
      </c>
      <c r="F11" s="14">
        <v>5003</v>
      </c>
      <c r="G11" s="14">
        <v>5534</v>
      </c>
      <c r="H11" s="57">
        <f t="shared" si="0"/>
        <v>531</v>
      </c>
      <c r="I11" s="126">
        <f>H11/F11</f>
        <v>0.10613631820907456</v>
      </c>
    </row>
    <row r="12" spans="1:9" ht="15" customHeight="1">
      <c r="A12" s="12">
        <v>5</v>
      </c>
      <c r="B12" s="13" t="s">
        <v>12</v>
      </c>
      <c r="C12" s="14">
        <v>3556</v>
      </c>
      <c r="D12" s="14">
        <v>4058</v>
      </c>
      <c r="E12" s="14">
        <v>4049</v>
      </c>
      <c r="F12" s="14">
        <v>3971</v>
      </c>
      <c r="G12" s="14">
        <v>3555</v>
      </c>
      <c r="H12" s="57">
        <f t="shared" si="0"/>
        <v>-416</v>
      </c>
      <c r="I12" s="126">
        <f t="shared" si="1"/>
        <v>-0.10475950642155628</v>
      </c>
    </row>
    <row r="13" spans="1:9" s="59" customFormat="1" ht="24.75" customHeight="1">
      <c r="A13" s="254" t="s">
        <v>183</v>
      </c>
      <c r="B13" s="256"/>
      <c r="C13" s="207">
        <f>SUM(C14:C19)</f>
        <v>27878</v>
      </c>
      <c r="D13" s="207">
        <f>SUM(D14:D19)</f>
        <v>30683</v>
      </c>
      <c r="E13" s="207">
        <f>SUM(E14:E19)</f>
        <v>29622</v>
      </c>
      <c r="F13" s="207">
        <f>SUM(F14:F19)</f>
        <v>27713</v>
      </c>
      <c r="G13" s="207">
        <f>SUM(G14:G19)</f>
        <v>26290</v>
      </c>
      <c r="H13" s="207">
        <f t="shared" si="0"/>
        <v>-1423</v>
      </c>
      <c r="I13" s="213">
        <f t="shared" si="1"/>
        <v>-0.05134774293652798</v>
      </c>
    </row>
    <row r="14" spans="1:9" ht="15" customHeight="1">
      <c r="A14" s="12">
        <v>1</v>
      </c>
      <c r="B14" s="13" t="s">
        <v>14</v>
      </c>
      <c r="C14" s="14">
        <v>3649</v>
      </c>
      <c r="D14" s="14">
        <v>4225</v>
      </c>
      <c r="E14" s="14">
        <v>4430</v>
      </c>
      <c r="F14" s="14">
        <v>4102</v>
      </c>
      <c r="G14" s="14">
        <v>3664</v>
      </c>
      <c r="H14" s="57">
        <f aca="true" t="shared" si="2" ref="H14:H20">G14-F14</f>
        <v>-438</v>
      </c>
      <c r="I14" s="126">
        <f aca="true" t="shared" si="3" ref="I14:I20">H14/F14</f>
        <v>-0.1067771818625061</v>
      </c>
    </row>
    <row r="15" spans="1:9" ht="15" customHeight="1">
      <c r="A15" s="12">
        <v>2</v>
      </c>
      <c r="B15" s="17" t="s">
        <v>16</v>
      </c>
      <c r="C15" s="14">
        <v>5103</v>
      </c>
      <c r="D15" s="14">
        <v>5746</v>
      </c>
      <c r="E15" s="14">
        <v>5521</v>
      </c>
      <c r="F15" s="14">
        <v>5575</v>
      </c>
      <c r="G15" s="14">
        <v>5523</v>
      </c>
      <c r="H15" s="57">
        <f t="shared" si="2"/>
        <v>-52</v>
      </c>
      <c r="I15" s="126">
        <f t="shared" si="3"/>
        <v>-0.009327354260089685</v>
      </c>
    </row>
    <row r="16" spans="1:9" ht="15" customHeight="1">
      <c r="A16" s="12">
        <v>3</v>
      </c>
      <c r="B16" s="13" t="s">
        <v>17</v>
      </c>
      <c r="C16" s="14">
        <v>5032</v>
      </c>
      <c r="D16" s="14">
        <v>5896</v>
      </c>
      <c r="E16" s="14">
        <v>5820</v>
      </c>
      <c r="F16" s="14">
        <v>5518</v>
      </c>
      <c r="G16" s="14">
        <v>5289</v>
      </c>
      <c r="H16" s="57">
        <f t="shared" si="2"/>
        <v>-229</v>
      </c>
      <c r="I16" s="126">
        <f t="shared" si="3"/>
        <v>-0.04150054367524465</v>
      </c>
    </row>
    <row r="17" spans="1:9" ht="15" customHeight="1">
      <c r="A17" s="12">
        <v>4</v>
      </c>
      <c r="B17" s="13" t="s">
        <v>18</v>
      </c>
      <c r="C17" s="14">
        <v>3341</v>
      </c>
      <c r="D17" s="14">
        <v>3675</v>
      </c>
      <c r="E17" s="14">
        <v>3697</v>
      </c>
      <c r="F17" s="14">
        <v>3441</v>
      </c>
      <c r="G17" s="14">
        <v>3504</v>
      </c>
      <c r="H17" s="57">
        <f t="shared" si="2"/>
        <v>63</v>
      </c>
      <c r="I17" s="126">
        <f t="shared" si="3"/>
        <v>0.018308631211857017</v>
      </c>
    </row>
    <row r="18" spans="1:9" ht="15" customHeight="1">
      <c r="A18" s="12">
        <v>5</v>
      </c>
      <c r="B18" s="13" t="s">
        <v>24</v>
      </c>
      <c r="C18" s="14">
        <v>7162</v>
      </c>
      <c r="D18" s="14">
        <v>7316</v>
      </c>
      <c r="E18" s="14">
        <v>6414</v>
      </c>
      <c r="F18" s="14">
        <v>5548</v>
      </c>
      <c r="G18" s="14">
        <v>4920</v>
      </c>
      <c r="H18" s="57">
        <f t="shared" si="2"/>
        <v>-628</v>
      </c>
      <c r="I18" s="126">
        <f t="shared" si="3"/>
        <v>-0.11319394376351838</v>
      </c>
    </row>
    <row r="19" spans="1:9" s="59" customFormat="1" ht="15" customHeight="1">
      <c r="A19" s="18">
        <v>6</v>
      </c>
      <c r="B19" s="19" t="s">
        <v>15</v>
      </c>
      <c r="C19" s="20">
        <v>3591</v>
      </c>
      <c r="D19" s="20">
        <v>3825</v>
      </c>
      <c r="E19" s="20">
        <v>3740</v>
      </c>
      <c r="F19" s="20">
        <v>3529</v>
      </c>
      <c r="G19" s="20">
        <v>3390</v>
      </c>
      <c r="H19" s="57">
        <f t="shared" si="2"/>
        <v>-139</v>
      </c>
      <c r="I19" s="126">
        <f t="shared" si="3"/>
        <v>-0.03938792859166903</v>
      </c>
    </row>
    <row r="20" spans="1:9" s="59" customFormat="1" ht="24.75" customHeight="1">
      <c r="A20" s="254" t="s">
        <v>184</v>
      </c>
      <c r="B20" s="256"/>
      <c r="C20" s="207">
        <f>SUM(C21:C28)</f>
        <v>55239</v>
      </c>
      <c r="D20" s="207">
        <f>SUM(D21:D28)</f>
        <v>60595</v>
      </c>
      <c r="E20" s="207">
        <f>SUM(E21:E28)</f>
        <v>57952</v>
      </c>
      <c r="F20" s="207">
        <f>SUM(F21:F28)</f>
        <v>55043</v>
      </c>
      <c r="G20" s="207">
        <f>SUM(G21:G28)</f>
        <v>52523</v>
      </c>
      <c r="H20" s="207">
        <f t="shared" si="2"/>
        <v>-2520</v>
      </c>
      <c r="I20" s="213">
        <f t="shared" si="3"/>
        <v>-0.04578238831459041</v>
      </c>
    </row>
    <row r="21" spans="1:9" ht="15" customHeight="1">
      <c r="A21" s="12">
        <v>1</v>
      </c>
      <c r="B21" s="13" t="s">
        <v>37</v>
      </c>
      <c r="C21" s="14">
        <v>2545</v>
      </c>
      <c r="D21" s="14">
        <v>2925</v>
      </c>
      <c r="E21" s="14">
        <v>2884</v>
      </c>
      <c r="F21" s="14">
        <v>2631</v>
      </c>
      <c r="G21" s="14">
        <v>2340</v>
      </c>
      <c r="H21" s="57">
        <f aca="true" t="shared" si="4" ref="H21:H27">G21-F21</f>
        <v>-291</v>
      </c>
      <c r="I21" s="126">
        <f aca="true" t="shared" si="5" ref="I21:I29">H21/F21</f>
        <v>-0.11060433295324971</v>
      </c>
    </row>
    <row r="22" spans="1:9" ht="15" customHeight="1">
      <c r="A22" s="12">
        <v>2</v>
      </c>
      <c r="B22" s="13" t="s">
        <v>39</v>
      </c>
      <c r="C22" s="14">
        <v>5082</v>
      </c>
      <c r="D22" s="14">
        <v>5605</v>
      </c>
      <c r="E22" s="14">
        <v>5433</v>
      </c>
      <c r="F22" s="14">
        <v>4485</v>
      </c>
      <c r="G22" s="14">
        <v>4146</v>
      </c>
      <c r="H22" s="57">
        <f t="shared" si="4"/>
        <v>-339</v>
      </c>
      <c r="I22" s="126">
        <f t="shared" si="5"/>
        <v>-0.07558528428093646</v>
      </c>
    </row>
    <row r="23" spans="1:9" ht="15" customHeight="1">
      <c r="A23" s="12">
        <v>3</v>
      </c>
      <c r="B23" s="13" t="s">
        <v>40</v>
      </c>
      <c r="C23" s="14">
        <v>3271</v>
      </c>
      <c r="D23" s="14">
        <v>3629</v>
      </c>
      <c r="E23" s="14">
        <v>3720</v>
      </c>
      <c r="F23" s="14">
        <v>3248</v>
      </c>
      <c r="G23" s="14">
        <v>3033</v>
      </c>
      <c r="H23" s="57">
        <f t="shared" si="4"/>
        <v>-215</v>
      </c>
      <c r="I23" s="126">
        <f t="shared" si="5"/>
        <v>-0.06619458128078817</v>
      </c>
    </row>
    <row r="24" spans="1:9" ht="15" customHeight="1">
      <c r="A24" s="12">
        <v>4</v>
      </c>
      <c r="B24" s="13" t="s">
        <v>54</v>
      </c>
      <c r="C24" s="14">
        <v>4362</v>
      </c>
      <c r="D24" s="14">
        <v>4948</v>
      </c>
      <c r="E24" s="14">
        <v>4567</v>
      </c>
      <c r="F24" s="14">
        <v>4824</v>
      </c>
      <c r="G24" s="14">
        <v>4692</v>
      </c>
      <c r="H24" s="57">
        <f t="shared" si="4"/>
        <v>-132</v>
      </c>
      <c r="I24" s="126">
        <f t="shared" si="5"/>
        <v>-0.02736318407960199</v>
      </c>
    </row>
    <row r="25" spans="1:9" ht="15" customHeight="1">
      <c r="A25" s="12">
        <v>5</v>
      </c>
      <c r="B25" s="17" t="s">
        <v>43</v>
      </c>
      <c r="C25" s="14">
        <v>14057</v>
      </c>
      <c r="D25" s="14">
        <v>15332</v>
      </c>
      <c r="E25" s="14">
        <v>14593</v>
      </c>
      <c r="F25" s="14">
        <v>13979</v>
      </c>
      <c r="G25" s="14">
        <v>13415</v>
      </c>
      <c r="H25" s="57">
        <f t="shared" si="4"/>
        <v>-564</v>
      </c>
      <c r="I25" s="126">
        <f t="shared" si="5"/>
        <v>-0.04034623363616854</v>
      </c>
    </row>
    <row r="26" spans="1:9" ht="15" customHeight="1">
      <c r="A26" s="12">
        <v>6</v>
      </c>
      <c r="B26" s="13" t="s">
        <v>44</v>
      </c>
      <c r="C26" s="14">
        <v>4563</v>
      </c>
      <c r="D26" s="14">
        <v>5209</v>
      </c>
      <c r="E26" s="14">
        <v>5454</v>
      </c>
      <c r="F26" s="14">
        <v>5102</v>
      </c>
      <c r="G26" s="14">
        <v>4594</v>
      </c>
      <c r="H26" s="57">
        <f t="shared" si="4"/>
        <v>-508</v>
      </c>
      <c r="I26" s="126">
        <f t="shared" si="5"/>
        <v>-0.0995687965503724</v>
      </c>
    </row>
    <row r="27" spans="1:9" ht="15" customHeight="1">
      <c r="A27" s="12">
        <v>7</v>
      </c>
      <c r="B27" s="13" t="s">
        <v>45</v>
      </c>
      <c r="C27" s="14">
        <v>3144</v>
      </c>
      <c r="D27" s="14">
        <v>3633</v>
      </c>
      <c r="E27" s="14">
        <v>3225</v>
      </c>
      <c r="F27" s="14">
        <v>3697</v>
      </c>
      <c r="G27" s="14">
        <v>3517</v>
      </c>
      <c r="H27" s="57">
        <f t="shared" si="4"/>
        <v>-180</v>
      </c>
      <c r="I27" s="126">
        <f t="shared" si="5"/>
        <v>-0.04868812550716797</v>
      </c>
    </row>
    <row r="28" spans="1:9" s="59" customFormat="1" ht="15" customHeight="1">
      <c r="A28" s="18">
        <v>8</v>
      </c>
      <c r="B28" s="19" t="s">
        <v>55</v>
      </c>
      <c r="C28" s="20">
        <v>18215</v>
      </c>
      <c r="D28" s="20">
        <v>19314</v>
      </c>
      <c r="E28" s="20">
        <v>18076</v>
      </c>
      <c r="F28" s="20">
        <v>17077</v>
      </c>
      <c r="G28" s="20">
        <v>16786</v>
      </c>
      <c r="H28" s="57">
        <f>G28-F28</f>
        <v>-291</v>
      </c>
      <c r="I28" s="126">
        <f>H28/F28</f>
        <v>-0.017040463781694676</v>
      </c>
    </row>
    <row r="29" spans="1:9" s="59" customFormat="1" ht="25.5" customHeight="1">
      <c r="A29" s="254" t="s">
        <v>189</v>
      </c>
      <c r="B29" s="256"/>
      <c r="C29" s="207">
        <f>C30</f>
        <v>55755</v>
      </c>
      <c r="D29" s="207">
        <f>D30</f>
        <v>61929</v>
      </c>
      <c r="E29" s="207">
        <f>E30</f>
        <v>60382</v>
      </c>
      <c r="F29" s="207">
        <f>F30</f>
        <v>53503</v>
      </c>
      <c r="G29" s="207">
        <f>G30</f>
        <v>47787</v>
      </c>
      <c r="H29" s="207">
        <f>G29-F29</f>
        <v>-5716</v>
      </c>
      <c r="I29" s="213">
        <f t="shared" si="5"/>
        <v>-0.10683513074033232</v>
      </c>
    </row>
    <row r="30" spans="1:9" s="59" customFormat="1" ht="15" customHeight="1">
      <c r="A30" s="18">
        <v>1</v>
      </c>
      <c r="B30" s="19" t="s">
        <v>155</v>
      </c>
      <c r="C30" s="46">
        <v>55755</v>
      </c>
      <c r="D30" s="46">
        <v>61929</v>
      </c>
      <c r="E30" s="46">
        <v>60382</v>
      </c>
      <c r="F30" s="20">
        <v>53503</v>
      </c>
      <c r="G30" s="20">
        <v>47787</v>
      </c>
      <c r="H30" s="6">
        <f>G30-F30</f>
        <v>-5716</v>
      </c>
      <c r="I30" s="133">
        <f>H30/F30</f>
        <v>-0.10683513074033232</v>
      </c>
    </row>
    <row r="31" spans="1:9" s="59" customFormat="1" ht="24" customHeight="1">
      <c r="A31" s="254" t="s">
        <v>185</v>
      </c>
      <c r="B31" s="256"/>
      <c r="C31" s="207">
        <f>SUM(C32:C37)</f>
        <v>40765</v>
      </c>
      <c r="D31" s="207">
        <f>SUM(D32:D37)</f>
        <v>43770</v>
      </c>
      <c r="E31" s="207">
        <f>SUM(E32:E37)</f>
        <v>43405</v>
      </c>
      <c r="F31" s="207">
        <f>SUM(F32:F37)</f>
        <v>38813</v>
      </c>
      <c r="G31" s="207">
        <f>SUM(G32:G37)</f>
        <v>36102</v>
      </c>
      <c r="H31" s="207">
        <f>G31-F31</f>
        <v>-2711</v>
      </c>
      <c r="I31" s="213">
        <f>H31/F31</f>
        <v>-0.06984773143019092</v>
      </c>
    </row>
    <row r="32" spans="1:9" ht="15" customHeight="1">
      <c r="A32" s="127">
        <v>1</v>
      </c>
      <c r="B32" s="13" t="s">
        <v>38</v>
      </c>
      <c r="C32" s="14">
        <v>5466</v>
      </c>
      <c r="D32" s="14">
        <v>5822</v>
      </c>
      <c r="E32" s="14">
        <v>5712</v>
      </c>
      <c r="F32" s="14">
        <v>5927</v>
      </c>
      <c r="G32" s="14">
        <v>4913</v>
      </c>
      <c r="H32" s="57">
        <f aca="true" t="shared" si="6" ref="H32:H38">G32-F32</f>
        <v>-1014</v>
      </c>
      <c r="I32" s="126">
        <f aca="true" t="shared" si="7" ref="I32:I38">H32/F32</f>
        <v>-0.1710814914796693</v>
      </c>
    </row>
    <row r="33" spans="1:9" ht="15" customHeight="1">
      <c r="A33" s="12">
        <v>2</v>
      </c>
      <c r="B33" s="13" t="s">
        <v>27</v>
      </c>
      <c r="C33" s="14">
        <v>5507</v>
      </c>
      <c r="D33" s="14">
        <v>5847</v>
      </c>
      <c r="E33" s="14">
        <v>5936</v>
      </c>
      <c r="F33" s="14">
        <v>5044</v>
      </c>
      <c r="G33" s="14">
        <v>5353</v>
      </c>
      <c r="H33" s="57">
        <f t="shared" si="6"/>
        <v>309</v>
      </c>
      <c r="I33" s="126">
        <f t="shared" si="7"/>
        <v>0.061260904044409197</v>
      </c>
    </row>
    <row r="34" spans="1:9" ht="15" customHeight="1">
      <c r="A34" s="127">
        <v>3</v>
      </c>
      <c r="B34" s="13" t="s">
        <v>28</v>
      </c>
      <c r="C34" s="14">
        <v>6562</v>
      </c>
      <c r="D34" s="14">
        <v>7368</v>
      </c>
      <c r="E34" s="14">
        <v>7220</v>
      </c>
      <c r="F34" s="14">
        <v>6172</v>
      </c>
      <c r="G34" s="14">
        <v>5480</v>
      </c>
      <c r="H34" s="57">
        <f t="shared" si="6"/>
        <v>-692</v>
      </c>
      <c r="I34" s="126">
        <f t="shared" si="7"/>
        <v>-0.11211924821775761</v>
      </c>
    </row>
    <row r="35" spans="1:9" ht="15" customHeight="1">
      <c r="A35" s="12">
        <v>4</v>
      </c>
      <c r="B35" s="13" t="s">
        <v>29</v>
      </c>
      <c r="C35" s="14">
        <v>4663</v>
      </c>
      <c r="D35" s="14">
        <v>4587</v>
      </c>
      <c r="E35" s="14">
        <v>4714</v>
      </c>
      <c r="F35" s="14">
        <v>4019</v>
      </c>
      <c r="G35" s="14">
        <v>3902</v>
      </c>
      <c r="H35" s="57">
        <f t="shared" si="6"/>
        <v>-117</v>
      </c>
      <c r="I35" s="126">
        <f t="shared" si="7"/>
        <v>-0.029111719333167453</v>
      </c>
    </row>
    <row r="36" spans="1:9" ht="15" customHeight="1">
      <c r="A36" s="127">
        <v>5</v>
      </c>
      <c r="B36" s="13" t="s">
        <v>30</v>
      </c>
      <c r="C36" s="14">
        <v>6208</v>
      </c>
      <c r="D36" s="14">
        <v>6288</v>
      </c>
      <c r="E36" s="14">
        <v>5901</v>
      </c>
      <c r="F36" s="14">
        <v>4955</v>
      </c>
      <c r="G36" s="14">
        <v>4454</v>
      </c>
      <c r="H36" s="57">
        <f t="shared" si="6"/>
        <v>-501</v>
      </c>
      <c r="I36" s="126">
        <f t="shared" si="7"/>
        <v>-0.10110998990918264</v>
      </c>
    </row>
    <row r="37" spans="1:9" ht="15" customHeight="1">
      <c r="A37" s="12">
        <v>6</v>
      </c>
      <c r="B37" s="13" t="s">
        <v>35</v>
      </c>
      <c r="C37" s="14">
        <v>12359</v>
      </c>
      <c r="D37" s="14">
        <v>13858</v>
      </c>
      <c r="E37" s="14">
        <v>13922</v>
      </c>
      <c r="F37" s="14">
        <v>12696</v>
      </c>
      <c r="G37" s="14">
        <v>12000</v>
      </c>
      <c r="H37" s="57">
        <f t="shared" si="6"/>
        <v>-696</v>
      </c>
      <c r="I37" s="133">
        <f t="shared" si="7"/>
        <v>-0.054820415879017016</v>
      </c>
    </row>
    <row r="38" spans="1:9" s="59" customFormat="1" ht="24" customHeight="1">
      <c r="A38" s="254" t="s">
        <v>186</v>
      </c>
      <c r="B38" s="256"/>
      <c r="C38" s="207">
        <f>SUM(C39:C45)</f>
        <v>37874</v>
      </c>
      <c r="D38" s="207">
        <f>SUM(D39:D45)</f>
        <v>37758</v>
      </c>
      <c r="E38" s="207">
        <f>SUM(E39:E45)</f>
        <v>36843</v>
      </c>
      <c r="F38" s="207">
        <f>SUM(F39:F45)</f>
        <v>32420</v>
      </c>
      <c r="G38" s="207">
        <f>SUM(G39:G45)</f>
        <v>28890</v>
      </c>
      <c r="H38" s="207">
        <f t="shared" si="6"/>
        <v>-3530</v>
      </c>
      <c r="I38" s="213">
        <f t="shared" si="7"/>
        <v>-0.10888340530536705</v>
      </c>
    </row>
    <row r="39" spans="1:9" ht="15" customHeight="1">
      <c r="A39" s="12">
        <v>1</v>
      </c>
      <c r="B39" s="13" t="s">
        <v>25</v>
      </c>
      <c r="C39" s="14">
        <v>4424</v>
      </c>
      <c r="D39" s="14">
        <v>4217</v>
      </c>
      <c r="E39" s="14">
        <v>3787</v>
      </c>
      <c r="F39" s="14">
        <v>3395</v>
      </c>
      <c r="G39" s="14">
        <v>2922</v>
      </c>
      <c r="H39" s="57">
        <f aca="true" t="shared" si="8" ref="H39:H46">G39-F39</f>
        <v>-473</v>
      </c>
      <c r="I39" s="126">
        <f aca="true" t="shared" si="9" ref="I39:I46">H39/F39</f>
        <v>-0.13932253313696613</v>
      </c>
    </row>
    <row r="40" spans="1:9" ht="15" customHeight="1">
      <c r="A40" s="12">
        <v>2</v>
      </c>
      <c r="B40" s="13" t="s">
        <v>26</v>
      </c>
      <c r="C40" s="14">
        <v>4829</v>
      </c>
      <c r="D40" s="14">
        <v>5192</v>
      </c>
      <c r="E40" s="14">
        <v>4883</v>
      </c>
      <c r="F40" s="14">
        <v>4270</v>
      </c>
      <c r="G40" s="14">
        <v>3635</v>
      </c>
      <c r="H40" s="57">
        <f t="shared" si="8"/>
        <v>-635</v>
      </c>
      <c r="I40" s="126">
        <f t="shared" si="9"/>
        <v>-0.148711943793911</v>
      </c>
    </row>
    <row r="41" spans="1:9" ht="15" customHeight="1">
      <c r="A41" s="12">
        <v>3</v>
      </c>
      <c r="B41" s="13" t="s">
        <v>31</v>
      </c>
      <c r="C41" s="14">
        <v>7122</v>
      </c>
      <c r="D41" s="14">
        <v>7157</v>
      </c>
      <c r="E41" s="14">
        <v>7042</v>
      </c>
      <c r="F41" s="14">
        <v>6404</v>
      </c>
      <c r="G41" s="14">
        <v>6225</v>
      </c>
      <c r="H41" s="57">
        <f t="shared" si="8"/>
        <v>-179</v>
      </c>
      <c r="I41" s="126">
        <f t="shared" si="9"/>
        <v>-0.027951280449718927</v>
      </c>
    </row>
    <row r="42" spans="1:9" ht="15" customHeight="1">
      <c r="A42" s="12">
        <v>4</v>
      </c>
      <c r="B42" s="13" t="s">
        <v>32</v>
      </c>
      <c r="C42" s="14">
        <v>6412</v>
      </c>
      <c r="D42" s="14">
        <v>6559</v>
      </c>
      <c r="E42" s="14">
        <v>6224</v>
      </c>
      <c r="F42" s="14">
        <v>5506</v>
      </c>
      <c r="G42" s="14">
        <v>5022</v>
      </c>
      <c r="H42" s="57">
        <f t="shared" si="8"/>
        <v>-484</v>
      </c>
      <c r="I42" s="126">
        <f t="shared" si="9"/>
        <v>-0.08790410461314929</v>
      </c>
    </row>
    <row r="43" spans="1:9" ht="15" customHeight="1">
      <c r="A43" s="12">
        <v>5</v>
      </c>
      <c r="B43" s="13" t="s">
        <v>33</v>
      </c>
      <c r="C43" s="14">
        <v>6045</v>
      </c>
      <c r="D43" s="14">
        <v>5385</v>
      </c>
      <c r="E43" s="14">
        <v>5645</v>
      </c>
      <c r="F43" s="14">
        <v>4774</v>
      </c>
      <c r="G43" s="14">
        <v>4214</v>
      </c>
      <c r="H43" s="57">
        <f t="shared" si="8"/>
        <v>-560</v>
      </c>
      <c r="I43" s="126">
        <f t="shared" si="9"/>
        <v>-0.11730205278592376</v>
      </c>
    </row>
    <row r="44" spans="1:9" ht="15" customHeight="1">
      <c r="A44" s="12">
        <v>6</v>
      </c>
      <c r="B44" s="13" t="s">
        <v>34</v>
      </c>
      <c r="C44" s="14">
        <v>4147</v>
      </c>
      <c r="D44" s="14">
        <v>4280</v>
      </c>
      <c r="E44" s="14">
        <v>4071</v>
      </c>
      <c r="F44" s="14">
        <v>3713</v>
      </c>
      <c r="G44" s="14">
        <v>2861</v>
      </c>
      <c r="H44" s="57">
        <f t="shared" si="8"/>
        <v>-852</v>
      </c>
      <c r="I44" s="126">
        <f t="shared" si="9"/>
        <v>-0.22946404524643146</v>
      </c>
    </row>
    <row r="45" spans="1:9" ht="15" customHeight="1">
      <c r="A45" s="12">
        <v>7</v>
      </c>
      <c r="B45" s="13" t="s">
        <v>36</v>
      </c>
      <c r="C45" s="14">
        <v>4895</v>
      </c>
      <c r="D45" s="14">
        <v>4968</v>
      </c>
      <c r="E45" s="14">
        <v>5191</v>
      </c>
      <c r="F45" s="14">
        <v>4358</v>
      </c>
      <c r="G45" s="14">
        <v>4011</v>
      </c>
      <c r="H45" s="57">
        <f t="shared" si="8"/>
        <v>-347</v>
      </c>
      <c r="I45" s="126">
        <f t="shared" si="9"/>
        <v>-0.07962368058742543</v>
      </c>
    </row>
    <row r="46" spans="1:9" s="59" customFormat="1" ht="24" customHeight="1">
      <c r="A46" s="254" t="s">
        <v>187</v>
      </c>
      <c r="B46" s="256"/>
      <c r="C46" s="207">
        <f>SUM(C47:C50)</f>
        <v>29659</v>
      </c>
      <c r="D46" s="207">
        <f>SUM(D47:D50)</f>
        <v>31552</v>
      </c>
      <c r="E46" s="207">
        <f>SUM(E47:E50)</f>
        <v>31772</v>
      </c>
      <c r="F46" s="207">
        <f>SUM(F47:F50)</f>
        <v>27964</v>
      </c>
      <c r="G46" s="207">
        <f>SUM(G47:G50)</f>
        <v>25455</v>
      </c>
      <c r="H46" s="207">
        <f t="shared" si="8"/>
        <v>-2509</v>
      </c>
      <c r="I46" s="213">
        <f t="shared" si="9"/>
        <v>-0.08972250035760264</v>
      </c>
    </row>
    <row r="47" spans="1:9" ht="15" customHeight="1">
      <c r="A47" s="12">
        <v>1</v>
      </c>
      <c r="B47" s="13" t="s">
        <v>6</v>
      </c>
      <c r="C47" s="14">
        <v>4252</v>
      </c>
      <c r="D47" s="14">
        <v>5083</v>
      </c>
      <c r="E47" s="14">
        <v>5066</v>
      </c>
      <c r="F47" s="14">
        <v>4645</v>
      </c>
      <c r="G47" s="14">
        <v>4382</v>
      </c>
      <c r="H47" s="57">
        <f aca="true" t="shared" si="10" ref="H47:H56">G47-F47</f>
        <v>-263</v>
      </c>
      <c r="I47" s="126">
        <f aca="true" t="shared" si="11" ref="I47:I56">H47/F47</f>
        <v>-0.0566200215285253</v>
      </c>
    </row>
    <row r="48" spans="1:9" ht="15" customHeight="1">
      <c r="A48" s="12">
        <v>2</v>
      </c>
      <c r="B48" s="17" t="s">
        <v>9</v>
      </c>
      <c r="C48" s="14">
        <v>10419</v>
      </c>
      <c r="D48" s="14">
        <v>11647</v>
      </c>
      <c r="E48" s="14">
        <v>11043</v>
      </c>
      <c r="F48" s="14">
        <v>9462</v>
      </c>
      <c r="G48" s="14">
        <v>8704</v>
      </c>
      <c r="H48" s="57">
        <f t="shared" si="10"/>
        <v>-758</v>
      </c>
      <c r="I48" s="126">
        <f t="shared" si="11"/>
        <v>-0.08010991333756078</v>
      </c>
    </row>
    <row r="49" spans="1:9" ht="15" customHeight="1">
      <c r="A49" s="12">
        <v>3</v>
      </c>
      <c r="B49" s="13" t="s">
        <v>11</v>
      </c>
      <c r="C49" s="14">
        <v>4566</v>
      </c>
      <c r="D49" s="14">
        <v>4874</v>
      </c>
      <c r="E49" s="14">
        <v>5078</v>
      </c>
      <c r="F49" s="14">
        <v>4397</v>
      </c>
      <c r="G49" s="14">
        <v>4243</v>
      </c>
      <c r="H49" s="57">
        <f t="shared" si="10"/>
        <v>-154</v>
      </c>
      <c r="I49" s="126">
        <f t="shared" si="11"/>
        <v>-0.03502387991812599</v>
      </c>
    </row>
    <row r="50" spans="1:9" s="59" customFormat="1" ht="15" customHeight="1">
      <c r="A50" s="18">
        <v>4</v>
      </c>
      <c r="B50" s="19" t="s">
        <v>8</v>
      </c>
      <c r="C50" s="20">
        <v>10422</v>
      </c>
      <c r="D50" s="20">
        <v>9948</v>
      </c>
      <c r="E50" s="20">
        <v>10585</v>
      </c>
      <c r="F50" s="20">
        <v>9460</v>
      </c>
      <c r="G50" s="20">
        <v>8126</v>
      </c>
      <c r="H50" s="57">
        <f t="shared" si="10"/>
        <v>-1334</v>
      </c>
      <c r="I50" s="126">
        <f t="shared" si="11"/>
        <v>-0.14101479915433404</v>
      </c>
    </row>
    <row r="51" spans="1:9" s="59" customFormat="1" ht="24" customHeight="1">
      <c r="A51" s="254" t="s">
        <v>188</v>
      </c>
      <c r="B51" s="256"/>
      <c r="C51" s="207">
        <f>SUM(C52:C56)</f>
        <v>18173</v>
      </c>
      <c r="D51" s="207">
        <f>SUM(D52:D56)</f>
        <v>20330</v>
      </c>
      <c r="E51" s="207">
        <f>SUM(E52:E56)</f>
        <v>19818</v>
      </c>
      <c r="F51" s="207">
        <f>SUM(F52:F56)</f>
        <v>17316</v>
      </c>
      <c r="G51" s="207">
        <f>SUM(G52:G56)</f>
        <v>16091</v>
      </c>
      <c r="H51" s="207">
        <f t="shared" si="10"/>
        <v>-1225</v>
      </c>
      <c r="I51" s="213">
        <f t="shared" si="11"/>
        <v>-0.07074382074382074</v>
      </c>
    </row>
    <row r="52" spans="1:9" ht="15" customHeight="1">
      <c r="A52" s="216">
        <v>1</v>
      </c>
      <c r="B52" s="199" t="s">
        <v>52</v>
      </c>
      <c r="C52" s="38">
        <v>2539</v>
      </c>
      <c r="D52" s="38">
        <v>2591</v>
      </c>
      <c r="E52" s="38">
        <v>2519</v>
      </c>
      <c r="F52" s="14">
        <v>2226</v>
      </c>
      <c r="G52" s="14">
        <v>1937</v>
      </c>
      <c r="H52" s="6">
        <f t="shared" si="10"/>
        <v>-289</v>
      </c>
      <c r="I52" s="133">
        <f t="shared" si="11"/>
        <v>-0.12982929020664868</v>
      </c>
    </row>
    <row r="53" spans="1:9" ht="15" customHeight="1">
      <c r="A53" s="12">
        <v>2</v>
      </c>
      <c r="B53" s="17" t="s">
        <v>21</v>
      </c>
      <c r="C53" s="14">
        <v>3893</v>
      </c>
      <c r="D53" s="14">
        <v>4860</v>
      </c>
      <c r="E53" s="14">
        <v>4590</v>
      </c>
      <c r="F53" s="14">
        <v>4095</v>
      </c>
      <c r="G53" s="14">
        <v>3626</v>
      </c>
      <c r="H53" s="57">
        <f t="shared" si="10"/>
        <v>-469</v>
      </c>
      <c r="I53" s="126">
        <f t="shared" si="11"/>
        <v>-0.11452991452991453</v>
      </c>
    </row>
    <row r="54" spans="1:9" ht="15" customHeight="1">
      <c r="A54" s="12">
        <v>3</v>
      </c>
      <c r="B54" s="13" t="s">
        <v>22</v>
      </c>
      <c r="C54" s="14">
        <v>2996</v>
      </c>
      <c r="D54" s="14">
        <v>3204</v>
      </c>
      <c r="E54" s="14">
        <v>3393</v>
      </c>
      <c r="F54" s="14">
        <v>3068</v>
      </c>
      <c r="G54" s="14">
        <v>3155</v>
      </c>
      <c r="H54" s="57">
        <f t="shared" si="10"/>
        <v>87</v>
      </c>
      <c r="I54" s="126">
        <f t="shared" si="11"/>
        <v>0.028357235984354627</v>
      </c>
    </row>
    <row r="55" spans="1:9" ht="15" customHeight="1">
      <c r="A55" s="12">
        <v>4</v>
      </c>
      <c r="B55" s="13" t="s">
        <v>23</v>
      </c>
      <c r="C55" s="14">
        <v>4165</v>
      </c>
      <c r="D55" s="14">
        <v>4447</v>
      </c>
      <c r="E55" s="14">
        <v>4398</v>
      </c>
      <c r="F55" s="14">
        <v>3703</v>
      </c>
      <c r="G55" s="14">
        <v>3581</v>
      </c>
      <c r="H55" s="57">
        <f t="shared" si="10"/>
        <v>-122</v>
      </c>
      <c r="I55" s="126">
        <f t="shared" si="11"/>
        <v>-0.03294625978935998</v>
      </c>
    </row>
    <row r="56" spans="1:9" s="59" customFormat="1" ht="15" customHeight="1" thickBot="1">
      <c r="A56" s="155">
        <v>5</v>
      </c>
      <c r="B56" s="152" t="s">
        <v>53</v>
      </c>
      <c r="C56" s="154">
        <v>4580</v>
      </c>
      <c r="D56" s="154">
        <v>5228</v>
      </c>
      <c r="E56" s="154">
        <v>4918</v>
      </c>
      <c r="F56" s="154">
        <v>4224</v>
      </c>
      <c r="G56" s="154">
        <v>3792</v>
      </c>
      <c r="H56" s="60">
        <f t="shared" si="10"/>
        <v>-432</v>
      </c>
      <c r="I56" s="128">
        <f t="shared" si="11"/>
        <v>-0.10227272727272728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129"/>
    </row>
    <row r="60" spans="2:9" ht="12.75">
      <c r="B60" s="63"/>
      <c r="C60" s="65"/>
      <c r="D60" s="65"/>
      <c r="E60" s="65"/>
      <c r="F60" s="65"/>
      <c r="G60" s="65"/>
      <c r="H60" s="65"/>
      <c r="I60" s="129"/>
    </row>
  </sheetData>
  <sheetProtection/>
  <mergeCells count="16">
    <mergeCell ref="A6:B6"/>
    <mergeCell ref="A31:B31"/>
    <mergeCell ref="A7:B7"/>
    <mergeCell ref="A5:B5"/>
    <mergeCell ref="A46:B46"/>
    <mergeCell ref="A51:B51"/>
    <mergeCell ref="A38:B38"/>
    <mergeCell ref="A29:B29"/>
    <mergeCell ref="A20:B20"/>
    <mergeCell ref="A13:B13"/>
    <mergeCell ref="A1:I1"/>
    <mergeCell ref="A2:I2"/>
    <mergeCell ref="A3:A4"/>
    <mergeCell ref="B3:B4"/>
    <mergeCell ref="H3:I3"/>
    <mergeCell ref="C3:G3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="110" zoomScaleNormal="110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625" style="24" customWidth="1"/>
    <col min="2" max="2" width="20.25390625" style="24" customWidth="1"/>
    <col min="3" max="8" width="10.75390625" style="24" customWidth="1"/>
    <col min="9" max="9" width="10.75390625" style="134" customWidth="1"/>
    <col min="10" max="16384" width="9.125" style="24" customWidth="1"/>
  </cols>
  <sheetData>
    <row r="1" spans="1:11" ht="15.75">
      <c r="A1" s="246" t="s">
        <v>102</v>
      </c>
      <c r="B1" s="246"/>
      <c r="C1" s="246"/>
      <c r="D1" s="246"/>
      <c r="E1" s="246"/>
      <c r="F1" s="246"/>
      <c r="G1" s="246"/>
      <c r="H1" s="246"/>
      <c r="I1" s="246"/>
      <c r="J1" s="130"/>
      <c r="K1" s="131"/>
    </row>
    <row r="2" spans="1:11" ht="17.25" customHeight="1" thickBot="1">
      <c r="A2" s="275" t="s">
        <v>191</v>
      </c>
      <c r="B2" s="276"/>
      <c r="C2" s="276"/>
      <c r="D2" s="276"/>
      <c r="E2" s="276"/>
      <c r="F2" s="276"/>
      <c r="G2" s="276"/>
      <c r="H2" s="276"/>
      <c r="I2" s="276"/>
      <c r="J2" s="130"/>
      <c r="K2" s="130"/>
    </row>
    <row r="3" spans="1:9" ht="17.25" customHeight="1" thickTop="1">
      <c r="A3" s="257" t="s">
        <v>1</v>
      </c>
      <c r="B3" s="259" t="s">
        <v>2</v>
      </c>
      <c r="C3" s="278" t="s">
        <v>57</v>
      </c>
      <c r="D3" s="278"/>
      <c r="E3" s="278"/>
      <c r="F3" s="278"/>
      <c r="G3" s="278"/>
      <c r="H3" s="278" t="s">
        <v>103</v>
      </c>
      <c r="I3" s="279"/>
    </row>
    <row r="4" spans="1:9" ht="33.75" customHeight="1">
      <c r="A4" s="258"/>
      <c r="B4" s="260"/>
      <c r="C4" s="1" t="s">
        <v>162</v>
      </c>
      <c r="D4" s="1" t="s">
        <v>166</v>
      </c>
      <c r="E4" s="1" t="s">
        <v>170</v>
      </c>
      <c r="F4" s="1" t="s">
        <v>220</v>
      </c>
      <c r="G4" s="1" t="s">
        <v>230</v>
      </c>
      <c r="H4" s="114" t="s">
        <v>225</v>
      </c>
      <c r="I4" s="132" t="s">
        <v>226</v>
      </c>
    </row>
    <row r="5" spans="1:9" s="167" customFormat="1" ht="15" customHeight="1">
      <c r="A5" s="261" t="s">
        <v>216</v>
      </c>
      <c r="B5" s="262"/>
      <c r="C5" s="164">
        <v>1262865</v>
      </c>
      <c r="D5" s="164">
        <v>1285777</v>
      </c>
      <c r="E5" s="164">
        <v>1283943</v>
      </c>
      <c r="F5" s="164">
        <v>1208544</v>
      </c>
      <c r="G5" s="164">
        <v>1063782</v>
      </c>
      <c r="H5" s="173">
        <f>G5-F5</f>
        <v>-144762</v>
      </c>
      <c r="I5" s="174">
        <f>H5/F5</f>
        <v>-0.11978215108427993</v>
      </c>
    </row>
    <row r="6" spans="1:9" s="54" customFormat="1" ht="28.5" customHeight="1">
      <c r="A6" s="252" t="s">
        <v>59</v>
      </c>
      <c r="B6" s="277"/>
      <c r="C6" s="193">
        <f>C7+C13+C20+C29+C31+C38+C46+C51</f>
        <v>138271</v>
      </c>
      <c r="D6" s="193">
        <f>D7+D13+D20+D29+D31+D38+D46+D51</f>
        <v>146943</v>
      </c>
      <c r="E6" s="193">
        <f>E7+E13+E20+E29+E31+E38+E46+E51</f>
        <v>152444</v>
      </c>
      <c r="F6" s="193">
        <f>F7+F13+F20+F29+F31+F38+F46+F51</f>
        <v>144098</v>
      </c>
      <c r="G6" s="193">
        <f>G7+G13+G20+G29+G31+G38+G46+G51</f>
        <v>129486</v>
      </c>
      <c r="H6" s="193">
        <f aca="true" t="shared" si="0" ref="H6:H13">G6-F6</f>
        <v>-14612</v>
      </c>
      <c r="I6" s="212">
        <f>H6/F6</f>
        <v>-0.10140321170314646</v>
      </c>
    </row>
    <row r="7" spans="1:9" ht="24" customHeight="1">
      <c r="A7" s="254" t="s">
        <v>182</v>
      </c>
      <c r="B7" s="255"/>
      <c r="C7" s="207">
        <f>SUM(C8:C12)</f>
        <v>14000</v>
      </c>
      <c r="D7" s="207">
        <f>SUM(D8:D12)</f>
        <v>15149</v>
      </c>
      <c r="E7" s="207">
        <f>SUM(E8:E12)</f>
        <v>15495</v>
      </c>
      <c r="F7" s="207">
        <f>SUM(F8:F12)</f>
        <v>15467</v>
      </c>
      <c r="G7" s="207">
        <f>SUM(G8:G12)</f>
        <v>14110</v>
      </c>
      <c r="H7" s="207">
        <f t="shared" si="0"/>
        <v>-1357</v>
      </c>
      <c r="I7" s="213">
        <f>H7/F7</f>
        <v>-0.08773517812116118</v>
      </c>
    </row>
    <row r="8" spans="1:9" ht="15" customHeight="1">
      <c r="A8" s="12">
        <v>1</v>
      </c>
      <c r="B8" s="13" t="s">
        <v>5</v>
      </c>
      <c r="C8" s="14">
        <v>3771</v>
      </c>
      <c r="D8" s="14">
        <v>3947</v>
      </c>
      <c r="E8" s="14">
        <v>4085</v>
      </c>
      <c r="F8" s="14">
        <v>4042</v>
      </c>
      <c r="G8" s="14">
        <v>3615</v>
      </c>
      <c r="H8" s="57">
        <f t="shared" si="0"/>
        <v>-427</v>
      </c>
      <c r="I8" s="126">
        <f aca="true" t="shared" si="1" ref="I8:I13">H8/F8</f>
        <v>-0.10564077189510143</v>
      </c>
    </row>
    <row r="9" spans="1:9" ht="15" customHeight="1">
      <c r="A9" s="12">
        <v>2</v>
      </c>
      <c r="B9" s="13" t="s">
        <v>7</v>
      </c>
      <c r="C9" s="14">
        <v>3188</v>
      </c>
      <c r="D9" s="14">
        <v>3625</v>
      </c>
      <c r="E9" s="14">
        <v>3312</v>
      </c>
      <c r="F9" s="14">
        <v>3520</v>
      </c>
      <c r="G9" s="14">
        <v>2867</v>
      </c>
      <c r="H9" s="57">
        <f t="shared" si="0"/>
        <v>-653</v>
      </c>
      <c r="I9" s="126">
        <f t="shared" si="1"/>
        <v>-0.18551136363636364</v>
      </c>
    </row>
    <row r="10" spans="1:9" ht="15" customHeight="1">
      <c r="A10" s="12">
        <v>3</v>
      </c>
      <c r="B10" s="13" t="s">
        <v>10</v>
      </c>
      <c r="C10" s="14">
        <v>3286</v>
      </c>
      <c r="D10" s="14">
        <v>3555</v>
      </c>
      <c r="E10" s="14">
        <v>3752</v>
      </c>
      <c r="F10" s="14">
        <v>3422</v>
      </c>
      <c r="G10" s="14">
        <v>3180</v>
      </c>
      <c r="H10" s="57">
        <f t="shared" si="0"/>
        <v>-242</v>
      </c>
      <c r="I10" s="126">
        <f t="shared" si="1"/>
        <v>-0.07071887784921099</v>
      </c>
    </row>
    <row r="11" spans="1:9" ht="15" customHeight="1">
      <c r="A11" s="12">
        <v>4</v>
      </c>
      <c r="B11" s="13" t="s">
        <v>19</v>
      </c>
      <c r="C11" s="14">
        <v>1962</v>
      </c>
      <c r="D11" s="14">
        <v>1972</v>
      </c>
      <c r="E11" s="14">
        <v>2364</v>
      </c>
      <c r="F11" s="14">
        <v>2350</v>
      </c>
      <c r="G11" s="14">
        <v>2484</v>
      </c>
      <c r="H11" s="57">
        <f t="shared" si="0"/>
        <v>134</v>
      </c>
      <c r="I11" s="126">
        <f>H11/F11</f>
        <v>0.05702127659574468</v>
      </c>
    </row>
    <row r="12" spans="1:9" ht="15" customHeight="1">
      <c r="A12" s="12">
        <v>5</v>
      </c>
      <c r="B12" s="13" t="s">
        <v>12</v>
      </c>
      <c r="C12" s="14">
        <v>1793</v>
      </c>
      <c r="D12" s="14">
        <v>2050</v>
      </c>
      <c r="E12" s="14">
        <v>1982</v>
      </c>
      <c r="F12" s="14">
        <v>2133</v>
      </c>
      <c r="G12" s="14">
        <v>1964</v>
      </c>
      <c r="H12" s="57">
        <f t="shared" si="0"/>
        <v>-169</v>
      </c>
      <c r="I12" s="126">
        <f t="shared" si="1"/>
        <v>-0.07923112986404125</v>
      </c>
    </row>
    <row r="13" spans="1:9" s="59" customFormat="1" ht="24" customHeight="1">
      <c r="A13" s="254" t="s">
        <v>183</v>
      </c>
      <c r="B13" s="256"/>
      <c r="C13" s="207">
        <f>SUM(C14:C19)</f>
        <v>12690</v>
      </c>
      <c r="D13" s="207">
        <f>SUM(D14:D19)</f>
        <v>13453</v>
      </c>
      <c r="E13" s="207">
        <f>SUM(E14:E19)</f>
        <v>13884</v>
      </c>
      <c r="F13" s="207">
        <f>SUM(F14:F19)</f>
        <v>13807</v>
      </c>
      <c r="G13" s="207">
        <f>SUM(G14:G19)</f>
        <v>12822</v>
      </c>
      <c r="H13" s="207">
        <f t="shared" si="0"/>
        <v>-985</v>
      </c>
      <c r="I13" s="213">
        <f t="shared" si="1"/>
        <v>-0.0713406243209966</v>
      </c>
    </row>
    <row r="14" spans="1:9" ht="15" customHeight="1">
      <c r="A14" s="12">
        <v>1</v>
      </c>
      <c r="B14" s="13" t="s">
        <v>14</v>
      </c>
      <c r="C14" s="14">
        <v>1487</v>
      </c>
      <c r="D14" s="14">
        <v>1630</v>
      </c>
      <c r="E14" s="14">
        <v>1999</v>
      </c>
      <c r="F14" s="14">
        <v>2010</v>
      </c>
      <c r="G14" s="14">
        <v>1775</v>
      </c>
      <c r="H14" s="57">
        <f aca="true" t="shared" si="2" ref="H14:H20">G14-F14</f>
        <v>-235</v>
      </c>
      <c r="I14" s="126">
        <f aca="true" t="shared" si="3" ref="I14:I20">H14/F14</f>
        <v>-0.11691542288557213</v>
      </c>
    </row>
    <row r="15" spans="1:9" ht="15" customHeight="1">
      <c r="A15" s="12">
        <v>2</v>
      </c>
      <c r="B15" s="17" t="s">
        <v>16</v>
      </c>
      <c r="C15" s="14">
        <v>2657</v>
      </c>
      <c r="D15" s="14">
        <v>2779</v>
      </c>
      <c r="E15" s="14">
        <v>2734</v>
      </c>
      <c r="F15" s="14">
        <v>3011</v>
      </c>
      <c r="G15" s="14">
        <v>2902</v>
      </c>
      <c r="H15" s="57">
        <f t="shared" si="2"/>
        <v>-109</v>
      </c>
      <c r="I15" s="126">
        <f t="shared" si="3"/>
        <v>-0.036200597808037194</v>
      </c>
    </row>
    <row r="16" spans="1:9" ht="15" customHeight="1">
      <c r="A16" s="12">
        <v>3</v>
      </c>
      <c r="B16" s="13" t="s">
        <v>17</v>
      </c>
      <c r="C16" s="14">
        <v>2037</v>
      </c>
      <c r="D16" s="14">
        <v>2359</v>
      </c>
      <c r="E16" s="14">
        <v>2490</v>
      </c>
      <c r="F16" s="14">
        <v>2443</v>
      </c>
      <c r="G16" s="14">
        <v>2449</v>
      </c>
      <c r="H16" s="57">
        <f t="shared" si="2"/>
        <v>6</v>
      </c>
      <c r="I16" s="126">
        <f t="shared" si="3"/>
        <v>0.0024559967253376994</v>
      </c>
    </row>
    <row r="17" spans="1:9" ht="15" customHeight="1">
      <c r="A17" s="12">
        <v>4</v>
      </c>
      <c r="B17" s="13" t="s">
        <v>18</v>
      </c>
      <c r="C17" s="14">
        <v>1567</v>
      </c>
      <c r="D17" s="14">
        <v>1813</v>
      </c>
      <c r="E17" s="14">
        <v>1893</v>
      </c>
      <c r="F17" s="14">
        <v>1796</v>
      </c>
      <c r="G17" s="14">
        <v>1774</v>
      </c>
      <c r="H17" s="57">
        <f t="shared" si="2"/>
        <v>-22</v>
      </c>
      <c r="I17" s="126">
        <f t="shared" si="3"/>
        <v>-0.012249443207126948</v>
      </c>
    </row>
    <row r="18" spans="1:9" ht="15" customHeight="1">
      <c r="A18" s="12">
        <v>5</v>
      </c>
      <c r="B18" s="13" t="s">
        <v>24</v>
      </c>
      <c r="C18" s="14">
        <v>2918</v>
      </c>
      <c r="D18" s="14">
        <v>2736</v>
      </c>
      <c r="E18" s="14">
        <v>2686</v>
      </c>
      <c r="F18" s="14">
        <v>2451</v>
      </c>
      <c r="G18" s="14">
        <v>2033</v>
      </c>
      <c r="H18" s="57">
        <f t="shared" si="2"/>
        <v>-418</v>
      </c>
      <c r="I18" s="126">
        <f t="shared" si="3"/>
        <v>-0.17054263565891473</v>
      </c>
    </row>
    <row r="19" spans="1:9" s="59" customFormat="1" ht="15" customHeight="1">
      <c r="A19" s="18">
        <v>6</v>
      </c>
      <c r="B19" s="19" t="s">
        <v>15</v>
      </c>
      <c r="C19" s="20">
        <v>2024</v>
      </c>
      <c r="D19" s="20">
        <v>2136</v>
      </c>
      <c r="E19" s="20">
        <v>2082</v>
      </c>
      <c r="F19" s="20">
        <v>2096</v>
      </c>
      <c r="G19" s="20">
        <v>1889</v>
      </c>
      <c r="H19" s="57">
        <f t="shared" si="2"/>
        <v>-207</v>
      </c>
      <c r="I19" s="126">
        <f t="shared" si="3"/>
        <v>-0.09875954198473283</v>
      </c>
    </row>
    <row r="20" spans="1:9" s="59" customFormat="1" ht="24" customHeight="1">
      <c r="A20" s="254" t="s">
        <v>184</v>
      </c>
      <c r="B20" s="256"/>
      <c r="C20" s="207">
        <f>SUM(C21:C28)</f>
        <v>25875</v>
      </c>
      <c r="D20" s="207">
        <f>SUM(D21:D28)</f>
        <v>27926</v>
      </c>
      <c r="E20" s="207">
        <f>SUM(E21:E28)</f>
        <v>28270</v>
      </c>
      <c r="F20" s="207">
        <f>SUM(F21:F28)</f>
        <v>27804</v>
      </c>
      <c r="G20" s="207">
        <f>SUM(G21:G28)</f>
        <v>26025</v>
      </c>
      <c r="H20" s="207">
        <f t="shared" si="2"/>
        <v>-1779</v>
      </c>
      <c r="I20" s="213">
        <f t="shared" si="3"/>
        <v>-0.06398359948208891</v>
      </c>
    </row>
    <row r="21" spans="1:9" ht="15" customHeight="1">
      <c r="A21" s="12">
        <v>1</v>
      </c>
      <c r="B21" s="13" t="s">
        <v>37</v>
      </c>
      <c r="C21" s="14">
        <v>1216</v>
      </c>
      <c r="D21" s="14">
        <v>1360</v>
      </c>
      <c r="E21" s="14">
        <v>1350</v>
      </c>
      <c r="F21" s="14">
        <v>1383</v>
      </c>
      <c r="G21" s="14">
        <v>1190</v>
      </c>
      <c r="H21" s="57">
        <f aca="true" t="shared" si="4" ref="H21:H27">G21-F21</f>
        <v>-193</v>
      </c>
      <c r="I21" s="126">
        <f aca="true" t="shared" si="5" ref="I21:I29">H21/F21</f>
        <v>-0.13955169920462762</v>
      </c>
    </row>
    <row r="22" spans="1:9" ht="15" customHeight="1">
      <c r="A22" s="12">
        <v>2</v>
      </c>
      <c r="B22" s="13" t="s">
        <v>39</v>
      </c>
      <c r="C22" s="14">
        <v>2397</v>
      </c>
      <c r="D22" s="14">
        <v>2418</v>
      </c>
      <c r="E22" s="14">
        <v>2499</v>
      </c>
      <c r="F22" s="14">
        <v>2258</v>
      </c>
      <c r="G22" s="14">
        <v>1997</v>
      </c>
      <c r="H22" s="57">
        <f t="shared" si="4"/>
        <v>-261</v>
      </c>
      <c r="I22" s="126">
        <f t="shared" si="5"/>
        <v>-0.11558901682905226</v>
      </c>
    </row>
    <row r="23" spans="1:9" ht="15" customHeight="1">
      <c r="A23" s="12">
        <v>3</v>
      </c>
      <c r="B23" s="13" t="s">
        <v>40</v>
      </c>
      <c r="C23" s="14">
        <v>1276</v>
      </c>
      <c r="D23" s="14">
        <v>1429</v>
      </c>
      <c r="E23" s="14">
        <v>1569</v>
      </c>
      <c r="F23" s="14">
        <v>1506</v>
      </c>
      <c r="G23" s="14">
        <v>1482</v>
      </c>
      <c r="H23" s="57">
        <f t="shared" si="4"/>
        <v>-24</v>
      </c>
      <c r="I23" s="126">
        <f t="shared" si="5"/>
        <v>-0.01593625498007968</v>
      </c>
    </row>
    <row r="24" spans="1:9" ht="15" customHeight="1">
      <c r="A24" s="12">
        <v>4</v>
      </c>
      <c r="B24" s="13" t="s">
        <v>54</v>
      </c>
      <c r="C24" s="14">
        <v>2486</v>
      </c>
      <c r="D24" s="14">
        <v>2572</v>
      </c>
      <c r="E24" s="14">
        <v>2488</v>
      </c>
      <c r="F24" s="14">
        <v>2843</v>
      </c>
      <c r="G24" s="14">
        <v>2643</v>
      </c>
      <c r="H24" s="57">
        <f t="shared" si="4"/>
        <v>-200</v>
      </c>
      <c r="I24" s="126">
        <f t="shared" si="5"/>
        <v>-0.07034822370735139</v>
      </c>
    </row>
    <row r="25" spans="1:9" ht="15" customHeight="1">
      <c r="A25" s="12">
        <v>5</v>
      </c>
      <c r="B25" s="17" t="s">
        <v>43</v>
      </c>
      <c r="C25" s="14">
        <v>6771</v>
      </c>
      <c r="D25" s="14">
        <v>7417</v>
      </c>
      <c r="E25" s="14">
        <v>7392</v>
      </c>
      <c r="F25" s="14">
        <v>7041</v>
      </c>
      <c r="G25" s="14">
        <v>6895</v>
      </c>
      <c r="H25" s="57">
        <f t="shared" si="4"/>
        <v>-146</v>
      </c>
      <c r="I25" s="126">
        <f t="shared" si="5"/>
        <v>-0.020735690952989633</v>
      </c>
    </row>
    <row r="26" spans="1:9" ht="15" customHeight="1">
      <c r="A26" s="12">
        <v>6</v>
      </c>
      <c r="B26" s="13" t="s">
        <v>44</v>
      </c>
      <c r="C26" s="14">
        <v>2145</v>
      </c>
      <c r="D26" s="14">
        <v>2178</v>
      </c>
      <c r="E26" s="14">
        <v>2522</v>
      </c>
      <c r="F26" s="14">
        <v>2689</v>
      </c>
      <c r="G26" s="14">
        <v>2496</v>
      </c>
      <c r="H26" s="57">
        <f t="shared" si="4"/>
        <v>-193</v>
      </c>
      <c r="I26" s="126">
        <f t="shared" si="5"/>
        <v>-0.07177389364075865</v>
      </c>
    </row>
    <row r="27" spans="1:9" ht="15" customHeight="1">
      <c r="A27" s="12">
        <v>7</v>
      </c>
      <c r="B27" s="13" t="s">
        <v>45</v>
      </c>
      <c r="C27" s="14">
        <v>1284</v>
      </c>
      <c r="D27" s="14">
        <v>1539</v>
      </c>
      <c r="E27" s="14">
        <v>1617</v>
      </c>
      <c r="F27" s="14">
        <v>1722</v>
      </c>
      <c r="G27" s="14">
        <v>1547</v>
      </c>
      <c r="H27" s="57">
        <f t="shared" si="4"/>
        <v>-175</v>
      </c>
      <c r="I27" s="126">
        <f t="shared" si="5"/>
        <v>-0.1016260162601626</v>
      </c>
    </row>
    <row r="28" spans="1:9" s="59" customFormat="1" ht="15" customHeight="1">
      <c r="A28" s="18">
        <v>8</v>
      </c>
      <c r="B28" s="19" t="s">
        <v>55</v>
      </c>
      <c r="C28" s="20">
        <v>8300</v>
      </c>
      <c r="D28" s="20">
        <v>9013</v>
      </c>
      <c r="E28" s="20">
        <v>8833</v>
      </c>
      <c r="F28" s="20">
        <v>8362</v>
      </c>
      <c r="G28" s="20">
        <v>7775</v>
      </c>
      <c r="H28" s="57">
        <f>G28-F28</f>
        <v>-587</v>
      </c>
      <c r="I28" s="126">
        <f>H28/F28</f>
        <v>-0.07019851710117196</v>
      </c>
    </row>
    <row r="29" spans="1:9" s="59" customFormat="1" ht="25.5" customHeight="1">
      <c r="A29" s="254" t="s">
        <v>189</v>
      </c>
      <c r="B29" s="256"/>
      <c r="C29" s="207">
        <f>C30</f>
        <v>26035</v>
      </c>
      <c r="D29" s="207">
        <f>D30</f>
        <v>27943</v>
      </c>
      <c r="E29" s="207">
        <f>E30</f>
        <v>30274</v>
      </c>
      <c r="F29" s="207">
        <f>F30</f>
        <v>27049</v>
      </c>
      <c r="G29" s="207">
        <f>G30</f>
        <v>23229</v>
      </c>
      <c r="H29" s="207">
        <f>G29-F29</f>
        <v>-3820</v>
      </c>
      <c r="I29" s="213">
        <f t="shared" si="5"/>
        <v>-0.1412251839254686</v>
      </c>
    </row>
    <row r="30" spans="1:9" s="59" customFormat="1" ht="15" customHeight="1">
      <c r="A30" s="215">
        <v>1</v>
      </c>
      <c r="B30" s="214" t="s">
        <v>155</v>
      </c>
      <c r="C30" s="20">
        <v>26035</v>
      </c>
      <c r="D30" s="20">
        <v>27943</v>
      </c>
      <c r="E30" s="20">
        <v>30274</v>
      </c>
      <c r="F30" s="20">
        <v>27049</v>
      </c>
      <c r="G30" s="20">
        <v>23229</v>
      </c>
      <c r="H30" s="6">
        <f>G30-F30</f>
        <v>-3820</v>
      </c>
      <c r="I30" s="133">
        <f>H30/F30</f>
        <v>-0.1412251839254686</v>
      </c>
    </row>
    <row r="31" spans="1:9" s="59" customFormat="1" ht="24" customHeight="1">
      <c r="A31" s="254" t="s">
        <v>185</v>
      </c>
      <c r="B31" s="256"/>
      <c r="C31" s="207">
        <f>SUM(C32:C37)</f>
        <v>18905</v>
      </c>
      <c r="D31" s="207">
        <f>SUM(D32:D37)</f>
        <v>20444</v>
      </c>
      <c r="E31" s="207">
        <f>SUM(E32:E37)</f>
        <v>21083</v>
      </c>
      <c r="F31" s="207">
        <f>SUM(F32:F37)</f>
        <v>19618</v>
      </c>
      <c r="G31" s="207">
        <f>SUM(G32:G37)</f>
        <v>17420</v>
      </c>
      <c r="H31" s="207">
        <f>G31-F31</f>
        <v>-2198</v>
      </c>
      <c r="I31" s="213">
        <f>H31/F31</f>
        <v>-0.11203996329901111</v>
      </c>
    </row>
    <row r="32" spans="1:9" ht="15" customHeight="1">
      <c r="A32" s="127">
        <v>1</v>
      </c>
      <c r="B32" s="13" t="s">
        <v>38</v>
      </c>
      <c r="C32" s="14">
        <v>2951</v>
      </c>
      <c r="D32" s="14">
        <v>3240</v>
      </c>
      <c r="E32" s="14">
        <v>3460</v>
      </c>
      <c r="F32" s="14">
        <v>3677</v>
      </c>
      <c r="G32" s="14">
        <v>2941</v>
      </c>
      <c r="H32" s="57">
        <f aca="true" t="shared" si="6" ref="H32:H38">G32-F32</f>
        <v>-736</v>
      </c>
      <c r="I32" s="126">
        <f aca="true" t="shared" si="7" ref="I32:I38">H32/F32</f>
        <v>-0.20016317650258364</v>
      </c>
    </row>
    <row r="33" spans="1:9" ht="15" customHeight="1">
      <c r="A33" s="12">
        <v>2</v>
      </c>
      <c r="B33" s="13" t="s">
        <v>27</v>
      </c>
      <c r="C33" s="14">
        <v>2391</v>
      </c>
      <c r="D33" s="14">
        <v>2671</v>
      </c>
      <c r="E33" s="14">
        <v>2941</v>
      </c>
      <c r="F33" s="14">
        <v>2704</v>
      </c>
      <c r="G33" s="14">
        <v>2552</v>
      </c>
      <c r="H33" s="57">
        <f t="shared" si="6"/>
        <v>-152</v>
      </c>
      <c r="I33" s="126">
        <f t="shared" si="7"/>
        <v>-0.05621301775147929</v>
      </c>
    </row>
    <row r="34" spans="1:9" ht="15" customHeight="1">
      <c r="A34" s="127">
        <v>3</v>
      </c>
      <c r="B34" s="13" t="s">
        <v>28</v>
      </c>
      <c r="C34" s="14">
        <v>3015</v>
      </c>
      <c r="D34" s="14">
        <v>3514</v>
      </c>
      <c r="E34" s="14">
        <v>3476</v>
      </c>
      <c r="F34" s="14">
        <v>2992</v>
      </c>
      <c r="G34" s="14">
        <v>2669</v>
      </c>
      <c r="H34" s="57">
        <f t="shared" si="6"/>
        <v>-323</v>
      </c>
      <c r="I34" s="126">
        <f t="shared" si="7"/>
        <v>-0.10795454545454546</v>
      </c>
    </row>
    <row r="35" spans="1:9" ht="15" customHeight="1">
      <c r="A35" s="12">
        <v>4</v>
      </c>
      <c r="B35" s="13" t="s">
        <v>29</v>
      </c>
      <c r="C35" s="14">
        <v>2276</v>
      </c>
      <c r="D35" s="14">
        <v>2294</v>
      </c>
      <c r="E35" s="14">
        <v>2343</v>
      </c>
      <c r="F35" s="14">
        <v>2115</v>
      </c>
      <c r="G35" s="14">
        <v>1900</v>
      </c>
      <c r="H35" s="57">
        <f t="shared" si="6"/>
        <v>-215</v>
      </c>
      <c r="I35" s="126">
        <f t="shared" si="7"/>
        <v>-0.1016548463356974</v>
      </c>
    </row>
    <row r="36" spans="1:9" ht="15" customHeight="1">
      <c r="A36" s="127">
        <v>5</v>
      </c>
      <c r="B36" s="13" t="s">
        <v>30</v>
      </c>
      <c r="C36" s="14">
        <v>2647</v>
      </c>
      <c r="D36" s="14">
        <v>2664</v>
      </c>
      <c r="E36" s="14">
        <v>2675</v>
      </c>
      <c r="F36" s="14">
        <v>2429</v>
      </c>
      <c r="G36" s="14">
        <v>2059</v>
      </c>
      <c r="H36" s="57">
        <f t="shared" si="6"/>
        <v>-370</v>
      </c>
      <c r="I36" s="126">
        <f t="shared" si="7"/>
        <v>-0.15232606010703995</v>
      </c>
    </row>
    <row r="37" spans="1:9" ht="15" customHeight="1">
      <c r="A37" s="12">
        <v>6</v>
      </c>
      <c r="B37" s="13" t="s">
        <v>35</v>
      </c>
      <c r="C37" s="14">
        <v>5625</v>
      </c>
      <c r="D37" s="14">
        <v>6061</v>
      </c>
      <c r="E37" s="14">
        <v>6188</v>
      </c>
      <c r="F37" s="14">
        <v>5701</v>
      </c>
      <c r="G37" s="14">
        <v>5299</v>
      </c>
      <c r="H37" s="57">
        <f t="shared" si="6"/>
        <v>-402</v>
      </c>
      <c r="I37" s="126">
        <f t="shared" si="7"/>
        <v>-0.07051394492194352</v>
      </c>
    </row>
    <row r="38" spans="1:9" s="59" customFormat="1" ht="24" customHeight="1">
      <c r="A38" s="254" t="s">
        <v>186</v>
      </c>
      <c r="B38" s="256"/>
      <c r="C38" s="207">
        <f>SUM(C39:C45)</f>
        <v>18204</v>
      </c>
      <c r="D38" s="207">
        <f>SUM(D39:D45)</f>
        <v>17589</v>
      </c>
      <c r="E38" s="207">
        <f>SUM(E39:E45)</f>
        <v>18004</v>
      </c>
      <c r="F38" s="207">
        <f>SUM(F39:F45)</f>
        <v>16539</v>
      </c>
      <c r="G38" s="207">
        <f>SUM(G39:G45)</f>
        <v>14529</v>
      </c>
      <c r="H38" s="207">
        <f t="shared" si="6"/>
        <v>-2010</v>
      </c>
      <c r="I38" s="213">
        <f t="shared" si="7"/>
        <v>-0.12153092690005442</v>
      </c>
    </row>
    <row r="39" spans="1:9" ht="15" customHeight="1">
      <c r="A39" s="12">
        <v>1</v>
      </c>
      <c r="B39" s="13" t="s">
        <v>25</v>
      </c>
      <c r="C39" s="14">
        <v>2155</v>
      </c>
      <c r="D39" s="14">
        <v>2153</v>
      </c>
      <c r="E39" s="14">
        <v>2079</v>
      </c>
      <c r="F39" s="14">
        <v>1765</v>
      </c>
      <c r="G39" s="14">
        <v>1459</v>
      </c>
      <c r="H39" s="57">
        <f aca="true" t="shared" si="8" ref="H39:H46">G39-F39</f>
        <v>-306</v>
      </c>
      <c r="I39" s="126">
        <f aca="true" t="shared" si="9" ref="I39:I46">H39/F39</f>
        <v>-0.173371104815864</v>
      </c>
    </row>
    <row r="40" spans="1:9" ht="15" customHeight="1">
      <c r="A40" s="12">
        <v>2</v>
      </c>
      <c r="B40" s="13" t="s">
        <v>26</v>
      </c>
      <c r="C40" s="14">
        <v>2007</v>
      </c>
      <c r="D40" s="14">
        <v>2110</v>
      </c>
      <c r="E40" s="14">
        <v>2190</v>
      </c>
      <c r="F40" s="14">
        <v>1889</v>
      </c>
      <c r="G40" s="14">
        <v>1559</v>
      </c>
      <c r="H40" s="57">
        <f t="shared" si="8"/>
        <v>-330</v>
      </c>
      <c r="I40" s="126">
        <f t="shared" si="9"/>
        <v>-0.17469560614081525</v>
      </c>
    </row>
    <row r="41" spans="1:9" ht="15" customHeight="1">
      <c r="A41" s="12">
        <v>3</v>
      </c>
      <c r="B41" s="13" t="s">
        <v>31</v>
      </c>
      <c r="C41" s="14">
        <v>3428</v>
      </c>
      <c r="D41" s="14">
        <v>3393</v>
      </c>
      <c r="E41" s="14">
        <v>3511</v>
      </c>
      <c r="F41" s="14">
        <v>3286</v>
      </c>
      <c r="G41" s="14">
        <v>3280</v>
      </c>
      <c r="H41" s="57">
        <f t="shared" si="8"/>
        <v>-6</v>
      </c>
      <c r="I41" s="126">
        <f t="shared" si="9"/>
        <v>-0.0018259281801582471</v>
      </c>
    </row>
    <row r="42" spans="1:9" ht="15" customHeight="1">
      <c r="A42" s="12">
        <v>4</v>
      </c>
      <c r="B42" s="13" t="s">
        <v>32</v>
      </c>
      <c r="C42" s="14">
        <v>3129</v>
      </c>
      <c r="D42" s="14">
        <v>3110</v>
      </c>
      <c r="E42" s="14">
        <v>3312</v>
      </c>
      <c r="F42" s="14">
        <v>3079</v>
      </c>
      <c r="G42" s="14">
        <v>2657</v>
      </c>
      <c r="H42" s="57">
        <f t="shared" si="8"/>
        <v>-422</v>
      </c>
      <c r="I42" s="126">
        <f t="shared" si="9"/>
        <v>-0.13705748619681715</v>
      </c>
    </row>
    <row r="43" spans="1:9" ht="15" customHeight="1">
      <c r="A43" s="12">
        <v>5</v>
      </c>
      <c r="B43" s="13" t="s">
        <v>33</v>
      </c>
      <c r="C43" s="14">
        <v>2735</v>
      </c>
      <c r="D43" s="14">
        <v>2315</v>
      </c>
      <c r="E43" s="14">
        <v>2330</v>
      </c>
      <c r="F43" s="14">
        <v>2304</v>
      </c>
      <c r="G43" s="14">
        <v>2018</v>
      </c>
      <c r="H43" s="57">
        <f t="shared" si="8"/>
        <v>-286</v>
      </c>
      <c r="I43" s="126">
        <f t="shared" si="9"/>
        <v>-0.12413194444444445</v>
      </c>
    </row>
    <row r="44" spans="1:9" ht="15" customHeight="1">
      <c r="A44" s="12">
        <v>6</v>
      </c>
      <c r="B44" s="13" t="s">
        <v>34</v>
      </c>
      <c r="C44" s="14">
        <v>1833</v>
      </c>
      <c r="D44" s="14">
        <v>1789</v>
      </c>
      <c r="E44" s="14">
        <v>1940</v>
      </c>
      <c r="F44" s="14">
        <v>1804</v>
      </c>
      <c r="G44" s="14">
        <v>1409</v>
      </c>
      <c r="H44" s="57">
        <f t="shared" si="8"/>
        <v>-395</v>
      </c>
      <c r="I44" s="126">
        <f t="shared" si="9"/>
        <v>-0.2189578713968958</v>
      </c>
    </row>
    <row r="45" spans="1:9" ht="15" customHeight="1">
      <c r="A45" s="12">
        <v>7</v>
      </c>
      <c r="B45" s="13" t="s">
        <v>36</v>
      </c>
      <c r="C45" s="14">
        <v>2917</v>
      </c>
      <c r="D45" s="14">
        <v>2719</v>
      </c>
      <c r="E45" s="14">
        <v>2642</v>
      </c>
      <c r="F45" s="14">
        <v>2412</v>
      </c>
      <c r="G45" s="14">
        <v>2147</v>
      </c>
      <c r="H45" s="57">
        <f t="shared" si="8"/>
        <v>-265</v>
      </c>
      <c r="I45" s="126">
        <f t="shared" si="9"/>
        <v>-0.10986733001658375</v>
      </c>
    </row>
    <row r="46" spans="1:9" s="59" customFormat="1" ht="24" customHeight="1">
      <c r="A46" s="254" t="s">
        <v>187</v>
      </c>
      <c r="B46" s="256"/>
      <c r="C46" s="207">
        <f>SUM(C47:C50)</f>
        <v>13551</v>
      </c>
      <c r="D46" s="207">
        <f>SUM(D47:D50)</f>
        <v>14675</v>
      </c>
      <c r="E46" s="207">
        <f>SUM(E47:E50)</f>
        <v>15153</v>
      </c>
      <c r="F46" s="207">
        <f>SUM(F47:F50)</f>
        <v>14254</v>
      </c>
      <c r="G46" s="207">
        <f>SUM(G47:G50)</f>
        <v>12823</v>
      </c>
      <c r="H46" s="207">
        <f t="shared" si="8"/>
        <v>-1431</v>
      </c>
      <c r="I46" s="213">
        <f t="shared" si="9"/>
        <v>-0.10039287217623123</v>
      </c>
    </row>
    <row r="47" spans="1:9" ht="15" customHeight="1">
      <c r="A47" s="12">
        <v>1</v>
      </c>
      <c r="B47" s="13" t="s">
        <v>6</v>
      </c>
      <c r="C47" s="14">
        <v>2106</v>
      </c>
      <c r="D47" s="14">
        <v>2565</v>
      </c>
      <c r="E47" s="14">
        <v>2544</v>
      </c>
      <c r="F47" s="14">
        <v>2483</v>
      </c>
      <c r="G47" s="14">
        <v>2262</v>
      </c>
      <c r="H47" s="57">
        <f aca="true" t="shared" si="10" ref="H47:H56">G47-F47</f>
        <v>-221</v>
      </c>
      <c r="I47" s="126">
        <f aca="true" t="shared" si="11" ref="I47:I56">H47/F47</f>
        <v>-0.08900523560209424</v>
      </c>
    </row>
    <row r="48" spans="1:9" ht="15" customHeight="1">
      <c r="A48" s="12">
        <v>2</v>
      </c>
      <c r="B48" s="17" t="s">
        <v>9</v>
      </c>
      <c r="C48" s="14">
        <v>4428</v>
      </c>
      <c r="D48" s="14">
        <v>5194</v>
      </c>
      <c r="E48" s="14">
        <v>5208</v>
      </c>
      <c r="F48" s="14">
        <v>4777</v>
      </c>
      <c r="G48" s="14">
        <v>4345</v>
      </c>
      <c r="H48" s="57">
        <f t="shared" si="10"/>
        <v>-432</v>
      </c>
      <c r="I48" s="126">
        <f t="shared" si="11"/>
        <v>-0.09043332635545322</v>
      </c>
    </row>
    <row r="49" spans="1:9" ht="15" customHeight="1">
      <c r="A49" s="12">
        <v>3</v>
      </c>
      <c r="B49" s="13" t="s">
        <v>11</v>
      </c>
      <c r="C49" s="14">
        <v>2332</v>
      </c>
      <c r="D49" s="14">
        <v>2438</v>
      </c>
      <c r="E49" s="14">
        <v>2567</v>
      </c>
      <c r="F49" s="14">
        <v>2493</v>
      </c>
      <c r="G49" s="14">
        <v>2337</v>
      </c>
      <c r="H49" s="57">
        <f t="shared" si="10"/>
        <v>-156</v>
      </c>
      <c r="I49" s="126">
        <f t="shared" si="11"/>
        <v>-0.06257521058965103</v>
      </c>
    </row>
    <row r="50" spans="1:9" s="59" customFormat="1" ht="15" customHeight="1">
      <c r="A50" s="18">
        <v>4</v>
      </c>
      <c r="B50" s="19" t="s">
        <v>8</v>
      </c>
      <c r="C50" s="20">
        <v>4685</v>
      </c>
      <c r="D50" s="20">
        <v>4478</v>
      </c>
      <c r="E50" s="20">
        <v>4834</v>
      </c>
      <c r="F50" s="20">
        <v>4501</v>
      </c>
      <c r="G50" s="20">
        <v>3879</v>
      </c>
      <c r="H50" s="57">
        <f t="shared" si="10"/>
        <v>-622</v>
      </c>
      <c r="I50" s="126">
        <f t="shared" si="11"/>
        <v>-0.13819151299711174</v>
      </c>
    </row>
    <row r="51" spans="1:9" s="59" customFormat="1" ht="24" customHeight="1">
      <c r="A51" s="254" t="s">
        <v>188</v>
      </c>
      <c r="B51" s="256"/>
      <c r="C51" s="207">
        <f>SUM(C52:C56)</f>
        <v>9011</v>
      </c>
      <c r="D51" s="207">
        <f>SUM(D52:D56)</f>
        <v>9764</v>
      </c>
      <c r="E51" s="207">
        <f>SUM(E52:E56)</f>
        <v>10281</v>
      </c>
      <c r="F51" s="207">
        <f>SUM(F52:F56)</f>
        <v>9560</v>
      </c>
      <c r="G51" s="207">
        <f>SUM(G52:G56)</f>
        <v>8528</v>
      </c>
      <c r="H51" s="207">
        <f t="shared" si="10"/>
        <v>-1032</v>
      </c>
      <c r="I51" s="213">
        <f t="shared" si="11"/>
        <v>-0.10794979079497909</v>
      </c>
    </row>
    <row r="52" spans="1:9" ht="15" customHeight="1">
      <c r="A52" s="12">
        <v>1</v>
      </c>
      <c r="B52" s="13" t="s">
        <v>52</v>
      </c>
      <c r="C52" s="14">
        <v>1019</v>
      </c>
      <c r="D52" s="14">
        <v>1069</v>
      </c>
      <c r="E52" s="14">
        <v>1239</v>
      </c>
      <c r="F52" s="14">
        <v>1117</v>
      </c>
      <c r="G52" s="14">
        <v>992</v>
      </c>
      <c r="H52" s="57">
        <f t="shared" si="10"/>
        <v>-125</v>
      </c>
      <c r="I52" s="126">
        <f t="shared" si="11"/>
        <v>-0.11190689346463742</v>
      </c>
    </row>
    <row r="53" spans="1:9" ht="15" customHeight="1">
      <c r="A53" s="12">
        <v>2</v>
      </c>
      <c r="B53" s="17" t="s">
        <v>21</v>
      </c>
      <c r="C53" s="14">
        <v>2097</v>
      </c>
      <c r="D53" s="14">
        <v>2315</v>
      </c>
      <c r="E53" s="14">
        <v>2403</v>
      </c>
      <c r="F53" s="14">
        <v>2248</v>
      </c>
      <c r="G53" s="14">
        <v>1950</v>
      </c>
      <c r="H53" s="57">
        <f t="shared" si="10"/>
        <v>-298</v>
      </c>
      <c r="I53" s="126">
        <f t="shared" si="11"/>
        <v>-0.13256227758007116</v>
      </c>
    </row>
    <row r="54" spans="1:9" ht="15" customHeight="1">
      <c r="A54" s="12">
        <v>3</v>
      </c>
      <c r="B54" s="13" t="s">
        <v>22</v>
      </c>
      <c r="C54" s="14">
        <v>1558</v>
      </c>
      <c r="D54" s="14">
        <v>1672</v>
      </c>
      <c r="E54" s="14">
        <v>1855</v>
      </c>
      <c r="F54" s="14">
        <v>1814</v>
      </c>
      <c r="G54" s="14">
        <v>1651</v>
      </c>
      <c r="H54" s="57">
        <f t="shared" si="10"/>
        <v>-163</v>
      </c>
      <c r="I54" s="126">
        <f t="shared" si="11"/>
        <v>-0.08985667034178611</v>
      </c>
    </row>
    <row r="55" spans="1:9" ht="15" customHeight="1">
      <c r="A55" s="12">
        <v>4</v>
      </c>
      <c r="B55" s="13" t="s">
        <v>23</v>
      </c>
      <c r="C55" s="14">
        <v>2021</v>
      </c>
      <c r="D55" s="14">
        <v>2176</v>
      </c>
      <c r="E55" s="14">
        <v>2299</v>
      </c>
      <c r="F55" s="14">
        <v>2030</v>
      </c>
      <c r="G55" s="14">
        <v>1884</v>
      </c>
      <c r="H55" s="57">
        <f t="shared" si="10"/>
        <v>-146</v>
      </c>
      <c r="I55" s="126">
        <f t="shared" si="11"/>
        <v>-0.07192118226600985</v>
      </c>
    </row>
    <row r="56" spans="1:9" s="59" customFormat="1" ht="15" customHeight="1" thickBot="1">
      <c r="A56" s="155">
        <v>5</v>
      </c>
      <c r="B56" s="152" t="s">
        <v>53</v>
      </c>
      <c r="C56" s="154">
        <v>2316</v>
      </c>
      <c r="D56" s="154">
        <v>2532</v>
      </c>
      <c r="E56" s="154">
        <v>2485</v>
      </c>
      <c r="F56" s="154">
        <v>2351</v>
      </c>
      <c r="G56" s="154">
        <v>2051</v>
      </c>
      <c r="H56" s="60">
        <f t="shared" si="10"/>
        <v>-300</v>
      </c>
      <c r="I56" s="128">
        <f t="shared" si="11"/>
        <v>-0.12760527435133986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129"/>
    </row>
  </sheetData>
  <sheetProtection/>
  <mergeCells count="16">
    <mergeCell ref="A46:B46"/>
    <mergeCell ref="A51:B51"/>
    <mergeCell ref="A1:I1"/>
    <mergeCell ref="A2:I2"/>
    <mergeCell ref="A3:A4"/>
    <mergeCell ref="B3:B4"/>
    <mergeCell ref="H3:I3"/>
    <mergeCell ref="C3:G3"/>
    <mergeCell ref="A29:B29"/>
    <mergeCell ref="A5:B5"/>
    <mergeCell ref="A20:B20"/>
    <mergeCell ref="A38:B38"/>
    <mergeCell ref="A13:B13"/>
    <mergeCell ref="A6:B6"/>
    <mergeCell ref="A31:B31"/>
    <mergeCell ref="A7:B7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110" zoomScaleNormal="110" zoomScaleSheetLayoutView="100" zoomScalePageLayoutView="0" workbookViewId="0" topLeftCell="A1">
      <selection activeCell="O7" sqref="O6:O7"/>
    </sheetView>
  </sheetViews>
  <sheetFormatPr defaultColWidth="9.00390625" defaultRowHeight="12.75"/>
  <cols>
    <col min="1" max="1" width="3.625" style="24" customWidth="1"/>
    <col min="2" max="2" width="20.25390625" style="24" customWidth="1"/>
    <col min="3" max="3" width="11.75390625" style="24" customWidth="1"/>
    <col min="4" max="6" width="10.75390625" style="24" customWidth="1"/>
    <col min="7" max="7" width="10.75390625" style="222" customWidth="1"/>
    <col min="8" max="8" width="13.25390625" style="24" customWidth="1"/>
    <col min="9" max="9" width="15.125" style="24" customWidth="1"/>
    <col min="10" max="16384" width="9.125" style="24" customWidth="1"/>
  </cols>
  <sheetData>
    <row r="1" spans="1:9" ht="15.75">
      <c r="A1" s="246" t="s">
        <v>104</v>
      </c>
      <c r="B1" s="246"/>
      <c r="C1" s="246"/>
      <c r="D1" s="246"/>
      <c r="E1" s="246"/>
      <c r="F1" s="246"/>
      <c r="G1" s="246"/>
      <c r="H1" s="246"/>
      <c r="I1" s="246"/>
    </row>
    <row r="2" spans="1:9" ht="31.5" customHeight="1" thickBot="1">
      <c r="A2" s="275" t="s">
        <v>195</v>
      </c>
      <c r="B2" s="276"/>
      <c r="C2" s="276"/>
      <c r="D2" s="276"/>
      <c r="E2" s="276"/>
      <c r="F2" s="276"/>
      <c r="G2" s="276"/>
      <c r="H2" s="276"/>
      <c r="I2" s="276"/>
    </row>
    <row r="3" spans="1:9" ht="17.25" customHeight="1" thickTop="1">
      <c r="A3" s="281" t="s">
        <v>1</v>
      </c>
      <c r="B3" s="278" t="s">
        <v>2</v>
      </c>
      <c r="C3" s="259" t="s">
        <v>57</v>
      </c>
      <c r="D3" s="259"/>
      <c r="E3" s="259"/>
      <c r="F3" s="259"/>
      <c r="G3" s="259"/>
      <c r="H3" s="278" t="s">
        <v>103</v>
      </c>
      <c r="I3" s="279"/>
    </row>
    <row r="4" spans="1:9" ht="57.75" customHeight="1">
      <c r="A4" s="282"/>
      <c r="B4" s="283"/>
      <c r="C4" s="1" t="s">
        <v>162</v>
      </c>
      <c r="D4" s="1" t="s">
        <v>166</v>
      </c>
      <c r="E4" s="1" t="s">
        <v>170</v>
      </c>
      <c r="F4" s="1" t="s">
        <v>220</v>
      </c>
      <c r="G4" s="1" t="s">
        <v>230</v>
      </c>
      <c r="H4" s="123" t="s">
        <v>225</v>
      </c>
      <c r="I4" s="124" t="s">
        <v>231</v>
      </c>
    </row>
    <row r="5" spans="1:9" s="167" customFormat="1" ht="16.5" customHeight="1">
      <c r="A5" s="261" t="s">
        <v>216</v>
      </c>
      <c r="B5" s="262"/>
      <c r="C5" s="164">
        <v>726234</v>
      </c>
      <c r="D5" s="164">
        <v>738152</v>
      </c>
      <c r="E5" s="164">
        <v>585768</v>
      </c>
      <c r="F5" s="164">
        <v>469450</v>
      </c>
      <c r="G5" s="164">
        <v>402786</v>
      </c>
      <c r="H5" s="173">
        <f aca="true" t="shared" si="0" ref="H5:H13">G5-F5</f>
        <v>-66664</v>
      </c>
      <c r="I5" s="174">
        <f aca="true" t="shared" si="1" ref="I5:I13">H5/F5</f>
        <v>-0.14200447331984237</v>
      </c>
    </row>
    <row r="6" spans="1:10" s="54" customFormat="1" ht="29.25" customHeight="1">
      <c r="A6" s="252" t="s">
        <v>59</v>
      </c>
      <c r="B6" s="277"/>
      <c r="C6" s="193">
        <f>C7+C13+C20+C29+C31+C38+C46+C51</f>
        <v>86095</v>
      </c>
      <c r="D6" s="193">
        <f>D7+D13+D20+D29+D31+D38+D46+D51</f>
        <v>92321</v>
      </c>
      <c r="E6" s="193">
        <f>E7+E13+E20+E29+E31+E38+E46+E51</f>
        <v>75967</v>
      </c>
      <c r="F6" s="193">
        <f>F7+F13+F20+F29+F31+F38+F46+F51</f>
        <v>62122</v>
      </c>
      <c r="G6" s="193">
        <f>G7+G13+G20+G29+G31+G38+G46+G51</f>
        <v>55797</v>
      </c>
      <c r="H6" s="193">
        <f t="shared" si="0"/>
        <v>-6325</v>
      </c>
      <c r="I6" s="212">
        <f t="shared" si="1"/>
        <v>-0.10181578184862046</v>
      </c>
      <c r="J6" s="125"/>
    </row>
    <row r="7" spans="1:9" ht="27" customHeight="1">
      <c r="A7" s="254" t="s">
        <v>182</v>
      </c>
      <c r="B7" s="255"/>
      <c r="C7" s="207">
        <f>SUM(C8:C12)</f>
        <v>7650</v>
      </c>
      <c r="D7" s="207">
        <f>SUM(D8:D12)</f>
        <v>7501</v>
      </c>
      <c r="E7" s="207">
        <f>SUM(E8:E12)</f>
        <v>5132</v>
      </c>
      <c r="F7" s="207">
        <f>SUM(F8:F12)</f>
        <v>3978</v>
      </c>
      <c r="G7" s="207">
        <f>SUM(G8:G12)</f>
        <v>4237</v>
      </c>
      <c r="H7" s="207">
        <f t="shared" si="0"/>
        <v>259</v>
      </c>
      <c r="I7" s="213">
        <f t="shared" si="1"/>
        <v>0.06510809451985923</v>
      </c>
    </row>
    <row r="8" spans="1:9" s="81" customFormat="1" ht="15" customHeight="1">
      <c r="A8" s="12">
        <v>1</v>
      </c>
      <c r="B8" s="13" t="s">
        <v>5</v>
      </c>
      <c r="C8" s="14">
        <v>1650</v>
      </c>
      <c r="D8" s="14">
        <v>1879</v>
      </c>
      <c r="E8" s="14">
        <v>835</v>
      </c>
      <c r="F8" s="14">
        <v>800</v>
      </c>
      <c r="G8" s="14">
        <v>997</v>
      </c>
      <c r="H8" s="57">
        <f t="shared" si="0"/>
        <v>197</v>
      </c>
      <c r="I8" s="126">
        <f t="shared" si="1"/>
        <v>0.24625</v>
      </c>
    </row>
    <row r="9" spans="1:9" s="81" customFormat="1" ht="15" customHeight="1">
      <c r="A9" s="12">
        <v>2</v>
      </c>
      <c r="B9" s="13" t="s">
        <v>7</v>
      </c>
      <c r="C9" s="14">
        <v>1562</v>
      </c>
      <c r="D9" s="14">
        <v>1705</v>
      </c>
      <c r="E9" s="14">
        <v>1202</v>
      </c>
      <c r="F9" s="14">
        <v>1249</v>
      </c>
      <c r="G9" s="14">
        <v>870</v>
      </c>
      <c r="H9" s="57">
        <f t="shared" si="0"/>
        <v>-379</v>
      </c>
      <c r="I9" s="126">
        <f t="shared" si="1"/>
        <v>-0.3034427542033627</v>
      </c>
    </row>
    <row r="10" spans="1:9" s="81" customFormat="1" ht="15" customHeight="1">
      <c r="A10" s="12">
        <v>3</v>
      </c>
      <c r="B10" s="13" t="s">
        <v>10</v>
      </c>
      <c r="C10" s="14">
        <v>2136</v>
      </c>
      <c r="D10" s="14">
        <v>1957</v>
      </c>
      <c r="E10" s="14">
        <v>1561</v>
      </c>
      <c r="F10" s="14">
        <v>1185</v>
      </c>
      <c r="G10" s="14">
        <v>1118</v>
      </c>
      <c r="H10" s="57">
        <f t="shared" si="0"/>
        <v>-67</v>
      </c>
      <c r="I10" s="126">
        <f t="shared" si="1"/>
        <v>-0.056540084388185655</v>
      </c>
    </row>
    <row r="11" spans="1:9" s="81" customFormat="1" ht="15" customHeight="1">
      <c r="A11" s="12">
        <v>4</v>
      </c>
      <c r="B11" s="13" t="s">
        <v>19</v>
      </c>
      <c r="C11" s="14">
        <v>1438</v>
      </c>
      <c r="D11" s="14">
        <v>1077</v>
      </c>
      <c r="E11" s="14">
        <v>759</v>
      </c>
      <c r="F11" s="14">
        <v>75</v>
      </c>
      <c r="G11" s="14">
        <v>689</v>
      </c>
      <c r="H11" s="57">
        <f t="shared" si="0"/>
        <v>614</v>
      </c>
      <c r="I11" s="126">
        <f t="shared" si="1"/>
        <v>8.186666666666667</v>
      </c>
    </row>
    <row r="12" spans="1:9" s="81" customFormat="1" ht="15" customHeight="1">
      <c r="A12" s="12">
        <v>5</v>
      </c>
      <c r="B12" s="13" t="s">
        <v>12</v>
      </c>
      <c r="C12" s="14">
        <v>864</v>
      </c>
      <c r="D12" s="14">
        <v>883</v>
      </c>
      <c r="E12" s="14">
        <v>775</v>
      </c>
      <c r="F12" s="14">
        <v>669</v>
      </c>
      <c r="G12" s="14">
        <v>563</v>
      </c>
      <c r="H12" s="57">
        <f t="shared" si="0"/>
        <v>-106</v>
      </c>
      <c r="I12" s="126">
        <f t="shared" si="1"/>
        <v>-0.15844544095665172</v>
      </c>
    </row>
    <row r="13" spans="1:9" s="59" customFormat="1" ht="24.75" customHeight="1">
      <c r="A13" s="254" t="s">
        <v>183</v>
      </c>
      <c r="B13" s="256"/>
      <c r="C13" s="207">
        <f>SUM(C14:C19)</f>
        <v>7740</v>
      </c>
      <c r="D13" s="207">
        <f>SUM(D14:D19)</f>
        <v>8252</v>
      </c>
      <c r="E13" s="207">
        <f>SUM(E14:E19)</f>
        <v>6208</v>
      </c>
      <c r="F13" s="207">
        <f>SUM(F14:F19)</f>
        <v>4495</v>
      </c>
      <c r="G13" s="207">
        <f>SUM(G14:G19)</f>
        <v>3813</v>
      </c>
      <c r="H13" s="207">
        <f t="shared" si="0"/>
        <v>-682</v>
      </c>
      <c r="I13" s="213">
        <f t="shared" si="1"/>
        <v>-0.15172413793103448</v>
      </c>
    </row>
    <row r="14" spans="1:9" s="81" customFormat="1" ht="15" customHeight="1">
      <c r="A14" s="12">
        <v>1</v>
      </c>
      <c r="B14" s="13" t="s">
        <v>14</v>
      </c>
      <c r="C14" s="14">
        <v>804</v>
      </c>
      <c r="D14" s="14">
        <v>797</v>
      </c>
      <c r="E14" s="14">
        <v>554</v>
      </c>
      <c r="F14" s="14">
        <v>454</v>
      </c>
      <c r="G14" s="14">
        <v>160</v>
      </c>
      <c r="H14" s="57">
        <f aca="true" t="shared" si="2" ref="H14:H19">G14-F14</f>
        <v>-294</v>
      </c>
      <c r="I14" s="126">
        <f aca="true" t="shared" si="3" ref="I14:I19">H14/F14</f>
        <v>-0.6475770925110133</v>
      </c>
    </row>
    <row r="15" spans="1:9" s="81" customFormat="1" ht="15" customHeight="1">
      <c r="A15" s="12">
        <v>2</v>
      </c>
      <c r="B15" s="17" t="s">
        <v>16</v>
      </c>
      <c r="C15" s="14">
        <v>1179</v>
      </c>
      <c r="D15" s="14">
        <v>1441</v>
      </c>
      <c r="E15" s="14">
        <v>1200</v>
      </c>
      <c r="F15" s="14">
        <v>1019</v>
      </c>
      <c r="G15" s="14">
        <v>1098</v>
      </c>
      <c r="H15" s="57">
        <f t="shared" si="2"/>
        <v>79</v>
      </c>
      <c r="I15" s="126">
        <f t="shared" si="3"/>
        <v>0.0775269872423945</v>
      </c>
    </row>
    <row r="16" spans="1:9" s="81" customFormat="1" ht="15" customHeight="1">
      <c r="A16" s="12">
        <v>3</v>
      </c>
      <c r="B16" s="13" t="s">
        <v>17</v>
      </c>
      <c r="C16" s="14">
        <v>1806</v>
      </c>
      <c r="D16" s="14">
        <v>2068</v>
      </c>
      <c r="E16" s="14">
        <v>1320</v>
      </c>
      <c r="F16" s="14">
        <v>424</v>
      </c>
      <c r="G16" s="14">
        <v>324</v>
      </c>
      <c r="H16" s="57">
        <f t="shared" si="2"/>
        <v>-100</v>
      </c>
      <c r="I16" s="126">
        <f t="shared" si="3"/>
        <v>-0.2358490566037736</v>
      </c>
    </row>
    <row r="17" spans="1:9" s="81" customFormat="1" ht="15" customHeight="1">
      <c r="A17" s="12">
        <v>4</v>
      </c>
      <c r="B17" s="13" t="s">
        <v>18</v>
      </c>
      <c r="C17" s="14">
        <v>1005</v>
      </c>
      <c r="D17" s="14">
        <v>999</v>
      </c>
      <c r="E17" s="14">
        <v>713</v>
      </c>
      <c r="F17" s="14">
        <v>653</v>
      </c>
      <c r="G17" s="14">
        <v>551</v>
      </c>
      <c r="H17" s="57">
        <f t="shared" si="2"/>
        <v>-102</v>
      </c>
      <c r="I17" s="126">
        <f t="shared" si="3"/>
        <v>-0.1562021439509954</v>
      </c>
    </row>
    <row r="18" spans="1:9" s="81" customFormat="1" ht="15" customHeight="1">
      <c r="A18" s="12">
        <v>5</v>
      </c>
      <c r="B18" s="13" t="s">
        <v>24</v>
      </c>
      <c r="C18" s="14">
        <v>2269</v>
      </c>
      <c r="D18" s="14">
        <v>2283</v>
      </c>
      <c r="E18" s="14">
        <v>1770</v>
      </c>
      <c r="F18" s="14">
        <v>1357</v>
      </c>
      <c r="G18" s="14">
        <v>1099</v>
      </c>
      <c r="H18" s="57">
        <f t="shared" si="2"/>
        <v>-258</v>
      </c>
      <c r="I18" s="126">
        <f t="shared" si="3"/>
        <v>-0.1901252763448784</v>
      </c>
    </row>
    <row r="19" spans="1:9" s="109" customFormat="1" ht="15" customHeight="1">
      <c r="A19" s="18">
        <v>6</v>
      </c>
      <c r="B19" s="19" t="s">
        <v>15</v>
      </c>
      <c r="C19" s="20">
        <v>677</v>
      </c>
      <c r="D19" s="20">
        <v>664</v>
      </c>
      <c r="E19" s="20">
        <v>651</v>
      </c>
      <c r="F19" s="20">
        <v>588</v>
      </c>
      <c r="G19" s="20">
        <v>581</v>
      </c>
      <c r="H19" s="57">
        <f t="shared" si="2"/>
        <v>-7</v>
      </c>
      <c r="I19" s="126">
        <f t="shared" si="3"/>
        <v>-0.011904761904761904</v>
      </c>
    </row>
    <row r="20" spans="1:9" s="59" customFormat="1" ht="24.75" customHeight="1">
      <c r="A20" s="254" t="s">
        <v>184</v>
      </c>
      <c r="B20" s="256"/>
      <c r="C20" s="207">
        <f>SUM(C21:C28)</f>
        <v>14491</v>
      </c>
      <c r="D20" s="207">
        <f>SUM(D21:D28)</f>
        <v>15392</v>
      </c>
      <c r="E20" s="207">
        <f>SUM(E21:E28)</f>
        <v>13190</v>
      </c>
      <c r="F20" s="207">
        <f>SUM(F21:F28)</f>
        <v>10527</v>
      </c>
      <c r="G20" s="207">
        <f>SUM(G21:G28)</f>
        <v>9177</v>
      </c>
      <c r="H20" s="207">
        <f>G20-F20</f>
        <v>-1350</v>
      </c>
      <c r="I20" s="213">
        <f>H20/F20</f>
        <v>-0.12824166429182104</v>
      </c>
    </row>
    <row r="21" spans="1:9" s="81" customFormat="1" ht="15" customHeight="1">
      <c r="A21" s="12">
        <v>1</v>
      </c>
      <c r="B21" s="13" t="s">
        <v>37</v>
      </c>
      <c r="C21" s="14">
        <v>627</v>
      </c>
      <c r="D21" s="14">
        <v>594</v>
      </c>
      <c r="E21" s="14">
        <v>493</v>
      </c>
      <c r="F21" s="14">
        <v>425</v>
      </c>
      <c r="G21" s="14">
        <v>400</v>
      </c>
      <c r="H21" s="57">
        <f aca="true" t="shared" si="4" ref="H21:H28">G21-F21</f>
        <v>-25</v>
      </c>
      <c r="I21" s="126">
        <f aca="true" t="shared" si="5" ref="I21:I28">H21/F21</f>
        <v>-0.058823529411764705</v>
      </c>
    </row>
    <row r="22" spans="1:9" s="81" customFormat="1" ht="15" customHeight="1">
      <c r="A22" s="12">
        <v>2</v>
      </c>
      <c r="B22" s="13" t="s">
        <v>39</v>
      </c>
      <c r="C22" s="14">
        <v>1214</v>
      </c>
      <c r="D22" s="14">
        <v>1340</v>
      </c>
      <c r="E22" s="14">
        <v>1091</v>
      </c>
      <c r="F22" s="14">
        <v>755</v>
      </c>
      <c r="G22" s="14">
        <v>662</v>
      </c>
      <c r="H22" s="57">
        <f t="shared" si="4"/>
        <v>-93</v>
      </c>
      <c r="I22" s="126">
        <f t="shared" si="5"/>
        <v>-0.12317880794701987</v>
      </c>
    </row>
    <row r="23" spans="1:9" s="81" customFormat="1" ht="15" customHeight="1">
      <c r="A23" s="12">
        <v>3</v>
      </c>
      <c r="B23" s="13" t="s">
        <v>40</v>
      </c>
      <c r="C23" s="14">
        <v>639</v>
      </c>
      <c r="D23" s="14">
        <v>703</v>
      </c>
      <c r="E23" s="14">
        <v>544</v>
      </c>
      <c r="F23" s="14">
        <v>323</v>
      </c>
      <c r="G23" s="14">
        <v>309</v>
      </c>
      <c r="H23" s="57">
        <f t="shared" si="4"/>
        <v>-14</v>
      </c>
      <c r="I23" s="126">
        <f t="shared" si="5"/>
        <v>-0.043343653250773995</v>
      </c>
    </row>
    <row r="24" spans="1:9" s="81" customFormat="1" ht="15" customHeight="1">
      <c r="A24" s="12">
        <v>4</v>
      </c>
      <c r="B24" s="13" t="s">
        <v>54</v>
      </c>
      <c r="C24" s="14">
        <v>734</v>
      </c>
      <c r="D24" s="14">
        <v>858</v>
      </c>
      <c r="E24" s="14">
        <v>646</v>
      </c>
      <c r="F24" s="14">
        <v>635</v>
      </c>
      <c r="G24" s="14">
        <v>587</v>
      </c>
      <c r="H24" s="57">
        <f t="shared" si="4"/>
        <v>-48</v>
      </c>
      <c r="I24" s="126">
        <f t="shared" si="5"/>
        <v>-0.07559055118110236</v>
      </c>
    </row>
    <row r="25" spans="1:9" s="81" customFormat="1" ht="15" customHeight="1">
      <c r="A25" s="12">
        <v>5</v>
      </c>
      <c r="B25" s="17" t="s">
        <v>43</v>
      </c>
      <c r="C25" s="14">
        <v>3830</v>
      </c>
      <c r="D25" s="14">
        <v>4166</v>
      </c>
      <c r="E25" s="14">
        <v>3640</v>
      </c>
      <c r="F25" s="14">
        <v>2970</v>
      </c>
      <c r="G25" s="14">
        <v>2577</v>
      </c>
      <c r="H25" s="57">
        <f t="shared" si="4"/>
        <v>-393</v>
      </c>
      <c r="I25" s="126">
        <f t="shared" si="5"/>
        <v>-0.13232323232323231</v>
      </c>
    </row>
    <row r="26" spans="1:9" s="81" customFormat="1" ht="15" customHeight="1">
      <c r="A26" s="12">
        <v>6</v>
      </c>
      <c r="B26" s="13" t="s">
        <v>44</v>
      </c>
      <c r="C26" s="14">
        <v>1048</v>
      </c>
      <c r="D26" s="14">
        <v>1279</v>
      </c>
      <c r="E26" s="14">
        <v>1074</v>
      </c>
      <c r="F26" s="14">
        <v>727</v>
      </c>
      <c r="G26" s="14">
        <v>180</v>
      </c>
      <c r="H26" s="57">
        <f t="shared" si="4"/>
        <v>-547</v>
      </c>
      <c r="I26" s="126">
        <f t="shared" si="5"/>
        <v>-0.7524071526822559</v>
      </c>
    </row>
    <row r="27" spans="1:9" s="81" customFormat="1" ht="15" customHeight="1">
      <c r="A27" s="12">
        <v>7</v>
      </c>
      <c r="B27" s="13" t="s">
        <v>45</v>
      </c>
      <c r="C27" s="14">
        <v>829</v>
      </c>
      <c r="D27" s="14">
        <v>777</v>
      </c>
      <c r="E27" s="14">
        <v>486</v>
      </c>
      <c r="F27" s="14">
        <v>565</v>
      </c>
      <c r="G27" s="14">
        <v>537</v>
      </c>
      <c r="H27" s="57">
        <f t="shared" si="4"/>
        <v>-28</v>
      </c>
      <c r="I27" s="126">
        <f t="shared" si="5"/>
        <v>-0.049557522123893805</v>
      </c>
    </row>
    <row r="28" spans="1:9" s="109" customFormat="1" ht="15" customHeight="1">
      <c r="A28" s="18">
        <v>8</v>
      </c>
      <c r="B28" s="19" t="s">
        <v>55</v>
      </c>
      <c r="C28" s="20">
        <v>5570</v>
      </c>
      <c r="D28" s="20">
        <v>5675</v>
      </c>
      <c r="E28" s="20">
        <v>5216</v>
      </c>
      <c r="F28" s="20">
        <v>4127</v>
      </c>
      <c r="G28" s="20">
        <v>3925</v>
      </c>
      <c r="H28" s="57">
        <f t="shared" si="4"/>
        <v>-202</v>
      </c>
      <c r="I28" s="126">
        <f t="shared" si="5"/>
        <v>-0.04894596559244003</v>
      </c>
    </row>
    <row r="29" spans="1:9" s="59" customFormat="1" ht="25.5" customHeight="1">
      <c r="A29" s="254" t="s">
        <v>189</v>
      </c>
      <c r="B29" s="256"/>
      <c r="C29" s="207">
        <f>C30</f>
        <v>18694</v>
      </c>
      <c r="D29" s="207">
        <f>D30</f>
        <v>21980</v>
      </c>
      <c r="E29" s="207">
        <f>E30</f>
        <v>19223</v>
      </c>
      <c r="F29" s="207">
        <f>F30</f>
        <v>16665</v>
      </c>
      <c r="G29" s="207">
        <f>G30</f>
        <v>14193</v>
      </c>
      <c r="H29" s="207">
        <f>G29-F29</f>
        <v>-2472</v>
      </c>
      <c r="I29" s="213">
        <f>H29/F29</f>
        <v>-0.14833483348334833</v>
      </c>
    </row>
    <row r="30" spans="1:9" s="109" customFormat="1" ht="15" customHeight="1">
      <c r="A30" s="18">
        <v>1</v>
      </c>
      <c r="B30" s="19" t="s">
        <v>155</v>
      </c>
      <c r="C30" s="20">
        <v>18694</v>
      </c>
      <c r="D30" s="20">
        <v>21980</v>
      </c>
      <c r="E30" s="20">
        <v>19223</v>
      </c>
      <c r="F30" s="20">
        <v>16665</v>
      </c>
      <c r="G30" s="20">
        <v>14193</v>
      </c>
      <c r="H30" s="57">
        <f>G30-F30</f>
        <v>-2472</v>
      </c>
      <c r="I30" s="126">
        <f>H30/F30</f>
        <v>-0.14833483348334833</v>
      </c>
    </row>
    <row r="31" spans="1:9" s="59" customFormat="1" ht="24" customHeight="1">
      <c r="A31" s="254" t="s">
        <v>185</v>
      </c>
      <c r="B31" s="256"/>
      <c r="C31" s="207">
        <f>SUM(C32:C37)</f>
        <v>13453</v>
      </c>
      <c r="D31" s="207">
        <f>SUM(D32:D37)</f>
        <v>13919</v>
      </c>
      <c r="E31" s="207">
        <f>SUM(E32:E37)</f>
        <v>11825</v>
      </c>
      <c r="F31" s="207">
        <f>SUM(F32:F37)</f>
        <v>9718</v>
      </c>
      <c r="G31" s="207">
        <f>SUM(G32:G37)</f>
        <v>9269</v>
      </c>
      <c r="H31" s="207">
        <f>G31-F31</f>
        <v>-449</v>
      </c>
      <c r="I31" s="213">
        <f>H31/F31</f>
        <v>-0.04620292241201893</v>
      </c>
    </row>
    <row r="32" spans="1:9" s="81" customFormat="1" ht="15" customHeight="1">
      <c r="A32" s="127">
        <v>1</v>
      </c>
      <c r="B32" s="13" t="s">
        <v>38</v>
      </c>
      <c r="C32" s="14">
        <v>1324</v>
      </c>
      <c r="D32" s="14">
        <v>1425</v>
      </c>
      <c r="E32" s="14">
        <v>1072</v>
      </c>
      <c r="F32" s="14">
        <v>1157</v>
      </c>
      <c r="G32" s="14">
        <v>905</v>
      </c>
      <c r="H32" s="57">
        <f aca="true" t="shared" si="6" ref="H32:H37">G32-F32</f>
        <v>-252</v>
      </c>
      <c r="I32" s="126">
        <f aca="true" t="shared" si="7" ref="I32:I37">H32/F32</f>
        <v>-0.21780466724286948</v>
      </c>
    </row>
    <row r="33" spans="1:9" s="81" customFormat="1" ht="15" customHeight="1">
      <c r="A33" s="12">
        <v>2</v>
      </c>
      <c r="B33" s="13" t="s">
        <v>27</v>
      </c>
      <c r="C33" s="14">
        <v>1969</v>
      </c>
      <c r="D33" s="14">
        <v>1742</v>
      </c>
      <c r="E33" s="14">
        <v>1576</v>
      </c>
      <c r="F33" s="14">
        <v>1290</v>
      </c>
      <c r="G33" s="14">
        <v>1264</v>
      </c>
      <c r="H33" s="57">
        <f t="shared" si="6"/>
        <v>-26</v>
      </c>
      <c r="I33" s="126">
        <f t="shared" si="7"/>
        <v>-0.020155038759689922</v>
      </c>
    </row>
    <row r="34" spans="1:9" s="81" customFormat="1" ht="15" customHeight="1">
      <c r="A34" s="127">
        <v>3</v>
      </c>
      <c r="B34" s="13" t="s">
        <v>28</v>
      </c>
      <c r="C34" s="14">
        <v>2433</v>
      </c>
      <c r="D34" s="14">
        <v>2419</v>
      </c>
      <c r="E34" s="14">
        <v>2069</v>
      </c>
      <c r="F34" s="14">
        <v>1547</v>
      </c>
      <c r="G34" s="14">
        <v>1229</v>
      </c>
      <c r="H34" s="57">
        <f t="shared" si="6"/>
        <v>-318</v>
      </c>
      <c r="I34" s="126">
        <f t="shared" si="7"/>
        <v>-0.20555914673561732</v>
      </c>
    </row>
    <row r="35" spans="1:9" s="81" customFormat="1" ht="15" customHeight="1">
      <c r="A35" s="12">
        <v>4</v>
      </c>
      <c r="B35" s="13" t="s">
        <v>29</v>
      </c>
      <c r="C35" s="14">
        <v>1344</v>
      </c>
      <c r="D35" s="14">
        <v>1350</v>
      </c>
      <c r="E35" s="14">
        <v>972</v>
      </c>
      <c r="F35" s="14">
        <v>517</v>
      </c>
      <c r="G35" s="14">
        <v>844</v>
      </c>
      <c r="H35" s="57">
        <f t="shared" si="6"/>
        <v>327</v>
      </c>
      <c r="I35" s="126">
        <f t="shared" si="7"/>
        <v>0.632495164410058</v>
      </c>
    </row>
    <row r="36" spans="1:9" s="81" customFormat="1" ht="15" customHeight="1">
      <c r="A36" s="127">
        <v>5</v>
      </c>
      <c r="B36" s="13" t="s">
        <v>30</v>
      </c>
      <c r="C36" s="14">
        <v>2247</v>
      </c>
      <c r="D36" s="14">
        <v>2222</v>
      </c>
      <c r="E36" s="14">
        <v>1980</v>
      </c>
      <c r="F36" s="14">
        <v>1405</v>
      </c>
      <c r="G36" s="14">
        <v>1288</v>
      </c>
      <c r="H36" s="57">
        <f t="shared" si="6"/>
        <v>-117</v>
      </c>
      <c r="I36" s="126">
        <f t="shared" si="7"/>
        <v>-0.08327402135231317</v>
      </c>
    </row>
    <row r="37" spans="1:9" s="81" customFormat="1" ht="15" customHeight="1">
      <c r="A37" s="12">
        <v>6</v>
      </c>
      <c r="B37" s="13" t="s">
        <v>35</v>
      </c>
      <c r="C37" s="14">
        <v>4136</v>
      </c>
      <c r="D37" s="14">
        <v>4761</v>
      </c>
      <c r="E37" s="14">
        <v>4156</v>
      </c>
      <c r="F37" s="14">
        <v>3802</v>
      </c>
      <c r="G37" s="14">
        <v>3739</v>
      </c>
      <c r="H37" s="57">
        <f t="shared" si="6"/>
        <v>-63</v>
      </c>
      <c r="I37" s="126">
        <f t="shared" si="7"/>
        <v>-0.01657022619673856</v>
      </c>
    </row>
    <row r="38" spans="1:9" ht="24" customHeight="1">
      <c r="A38" s="254" t="s">
        <v>186</v>
      </c>
      <c r="B38" s="256"/>
      <c r="C38" s="207">
        <f>SUM(C39:C45)</f>
        <v>11655</v>
      </c>
      <c r="D38" s="207">
        <f>SUM(D39:D45)</f>
        <v>11844</v>
      </c>
      <c r="E38" s="207">
        <f>SUM(E39:E45)</f>
        <v>9261</v>
      </c>
      <c r="F38" s="207">
        <f>SUM(F39:F45)</f>
        <v>8004</v>
      </c>
      <c r="G38" s="207">
        <f>SUM(G39:G45)</f>
        <v>6842</v>
      </c>
      <c r="H38" s="207">
        <f>G38-F38</f>
        <v>-1162</v>
      </c>
      <c r="I38" s="213">
        <f>H38/F38</f>
        <v>-0.14517741129435283</v>
      </c>
    </row>
    <row r="39" spans="1:9" s="81" customFormat="1" ht="15" customHeight="1">
      <c r="A39" s="12">
        <v>1</v>
      </c>
      <c r="B39" s="13" t="s">
        <v>25</v>
      </c>
      <c r="C39" s="14">
        <v>1203</v>
      </c>
      <c r="D39" s="14">
        <v>1016</v>
      </c>
      <c r="E39" s="14">
        <v>660</v>
      </c>
      <c r="F39" s="14">
        <v>672</v>
      </c>
      <c r="G39" s="14">
        <v>650</v>
      </c>
      <c r="H39" s="57">
        <f aca="true" t="shared" si="8" ref="H39:H45">G39-F39</f>
        <v>-22</v>
      </c>
      <c r="I39" s="126">
        <f aca="true" t="shared" si="9" ref="I39:I45">H39/F39</f>
        <v>-0.03273809523809524</v>
      </c>
    </row>
    <row r="40" spans="1:9" s="81" customFormat="1" ht="15" customHeight="1">
      <c r="A40" s="12">
        <v>2</v>
      </c>
      <c r="B40" s="13" t="s">
        <v>26</v>
      </c>
      <c r="C40" s="14">
        <v>1694</v>
      </c>
      <c r="D40" s="14">
        <v>1720</v>
      </c>
      <c r="E40" s="14">
        <v>1212</v>
      </c>
      <c r="F40" s="14">
        <v>1001</v>
      </c>
      <c r="G40" s="14">
        <v>775</v>
      </c>
      <c r="H40" s="57">
        <f t="shared" si="8"/>
        <v>-226</v>
      </c>
      <c r="I40" s="126">
        <f t="shared" si="9"/>
        <v>-0.22577422577422576</v>
      </c>
    </row>
    <row r="41" spans="1:9" s="81" customFormat="1" ht="15" customHeight="1">
      <c r="A41" s="12">
        <v>3</v>
      </c>
      <c r="B41" s="13" t="s">
        <v>31</v>
      </c>
      <c r="C41" s="14">
        <v>2432</v>
      </c>
      <c r="D41" s="14">
        <v>2405</v>
      </c>
      <c r="E41" s="14">
        <v>1816</v>
      </c>
      <c r="F41" s="14">
        <v>1686</v>
      </c>
      <c r="G41" s="14">
        <v>1338</v>
      </c>
      <c r="H41" s="57">
        <f t="shared" si="8"/>
        <v>-348</v>
      </c>
      <c r="I41" s="126">
        <f t="shared" si="9"/>
        <v>-0.20640569395017794</v>
      </c>
    </row>
    <row r="42" spans="1:9" s="81" customFormat="1" ht="15" customHeight="1">
      <c r="A42" s="12">
        <v>4</v>
      </c>
      <c r="B42" s="13" t="s">
        <v>32</v>
      </c>
      <c r="C42" s="14">
        <v>1892</v>
      </c>
      <c r="D42" s="14">
        <v>2187</v>
      </c>
      <c r="E42" s="14">
        <v>1524</v>
      </c>
      <c r="F42" s="14">
        <v>1390</v>
      </c>
      <c r="G42" s="14">
        <v>1364</v>
      </c>
      <c r="H42" s="57">
        <f t="shared" si="8"/>
        <v>-26</v>
      </c>
      <c r="I42" s="126">
        <f t="shared" si="9"/>
        <v>-0.01870503597122302</v>
      </c>
    </row>
    <row r="43" spans="1:9" s="81" customFormat="1" ht="15" customHeight="1">
      <c r="A43" s="12">
        <v>5</v>
      </c>
      <c r="B43" s="13" t="s">
        <v>33</v>
      </c>
      <c r="C43" s="14">
        <v>2060</v>
      </c>
      <c r="D43" s="14">
        <v>1786</v>
      </c>
      <c r="E43" s="14">
        <v>1873</v>
      </c>
      <c r="F43" s="14">
        <v>1378</v>
      </c>
      <c r="G43" s="14">
        <v>1124</v>
      </c>
      <c r="H43" s="57">
        <f t="shared" si="8"/>
        <v>-254</v>
      </c>
      <c r="I43" s="126">
        <f t="shared" si="9"/>
        <v>-0.18432510885341075</v>
      </c>
    </row>
    <row r="44" spans="1:9" s="81" customFormat="1" ht="15" customHeight="1">
      <c r="A44" s="12">
        <v>6</v>
      </c>
      <c r="B44" s="13" t="s">
        <v>34</v>
      </c>
      <c r="C44" s="14">
        <v>1286</v>
      </c>
      <c r="D44" s="14">
        <v>1418</v>
      </c>
      <c r="E44" s="14">
        <v>968</v>
      </c>
      <c r="F44" s="14">
        <v>886</v>
      </c>
      <c r="G44" s="14">
        <v>697</v>
      </c>
      <c r="H44" s="57">
        <f t="shared" si="8"/>
        <v>-189</v>
      </c>
      <c r="I44" s="126">
        <f t="shared" si="9"/>
        <v>-0.21331828442437922</v>
      </c>
    </row>
    <row r="45" spans="1:9" s="81" customFormat="1" ht="15" customHeight="1">
      <c r="A45" s="12">
        <v>7</v>
      </c>
      <c r="B45" s="13" t="s">
        <v>36</v>
      </c>
      <c r="C45" s="14">
        <v>1088</v>
      </c>
      <c r="D45" s="14">
        <v>1312</v>
      </c>
      <c r="E45" s="14">
        <v>1208</v>
      </c>
      <c r="F45" s="14">
        <v>991</v>
      </c>
      <c r="G45" s="14">
        <v>894</v>
      </c>
      <c r="H45" s="57">
        <f t="shared" si="8"/>
        <v>-97</v>
      </c>
      <c r="I45" s="126">
        <f t="shared" si="9"/>
        <v>-0.09788092835519677</v>
      </c>
    </row>
    <row r="46" spans="1:9" ht="24" customHeight="1">
      <c r="A46" s="254" t="s">
        <v>187</v>
      </c>
      <c r="B46" s="256"/>
      <c r="C46" s="207">
        <f>SUM(C47:C50)</f>
        <v>7874</v>
      </c>
      <c r="D46" s="207">
        <f>SUM(D47:D50)</f>
        <v>7836</v>
      </c>
      <c r="E46" s="207">
        <f>SUM(E47:E50)</f>
        <v>6095</v>
      </c>
      <c r="F46" s="207">
        <f>SUM(F47:F50)</f>
        <v>4590</v>
      </c>
      <c r="G46" s="207">
        <f>SUM(G47:G50)</f>
        <v>4411</v>
      </c>
      <c r="H46" s="207">
        <f aca="true" t="shared" si="10" ref="H46:H56">G46-F46</f>
        <v>-179</v>
      </c>
      <c r="I46" s="213">
        <f aca="true" t="shared" si="11" ref="I46:I56">H46/F46</f>
        <v>-0.038997821350762525</v>
      </c>
    </row>
    <row r="47" spans="1:9" s="81" customFormat="1" ht="15" customHeight="1">
      <c r="A47" s="12">
        <v>1</v>
      </c>
      <c r="B47" s="13" t="s">
        <v>6</v>
      </c>
      <c r="C47" s="14">
        <v>415</v>
      </c>
      <c r="D47" s="14">
        <v>930</v>
      </c>
      <c r="E47" s="14">
        <v>515</v>
      </c>
      <c r="F47" s="14">
        <v>322</v>
      </c>
      <c r="G47" s="14">
        <v>261</v>
      </c>
      <c r="H47" s="57">
        <f t="shared" si="10"/>
        <v>-61</v>
      </c>
      <c r="I47" s="126">
        <f t="shared" si="11"/>
        <v>-0.18944099378881987</v>
      </c>
    </row>
    <row r="48" spans="1:9" s="81" customFormat="1" ht="15" customHeight="1">
      <c r="A48" s="12">
        <v>2</v>
      </c>
      <c r="B48" s="17" t="s">
        <v>9</v>
      </c>
      <c r="C48" s="14">
        <v>3291</v>
      </c>
      <c r="D48" s="14">
        <v>3131</v>
      </c>
      <c r="E48" s="14">
        <v>2461</v>
      </c>
      <c r="F48" s="14">
        <v>1841</v>
      </c>
      <c r="G48" s="14">
        <v>1682</v>
      </c>
      <c r="H48" s="57">
        <f t="shared" si="10"/>
        <v>-159</v>
      </c>
      <c r="I48" s="126">
        <f t="shared" si="11"/>
        <v>-0.08636610537751223</v>
      </c>
    </row>
    <row r="49" spans="1:9" s="81" customFormat="1" ht="15" customHeight="1">
      <c r="A49" s="12">
        <v>3</v>
      </c>
      <c r="B49" s="13" t="s">
        <v>11</v>
      </c>
      <c r="C49" s="14">
        <v>939</v>
      </c>
      <c r="D49" s="14">
        <v>937</v>
      </c>
      <c r="E49" s="14">
        <v>192</v>
      </c>
      <c r="F49" s="14">
        <v>74</v>
      </c>
      <c r="G49" s="14">
        <v>576</v>
      </c>
      <c r="H49" s="57">
        <f t="shared" si="10"/>
        <v>502</v>
      </c>
      <c r="I49" s="126">
        <f t="shared" si="11"/>
        <v>6.783783783783784</v>
      </c>
    </row>
    <row r="50" spans="1:9" s="109" customFormat="1" ht="15" customHeight="1">
      <c r="A50" s="18">
        <v>4</v>
      </c>
      <c r="B50" s="19" t="s">
        <v>8</v>
      </c>
      <c r="C50" s="20">
        <v>3229</v>
      </c>
      <c r="D50" s="20">
        <v>2838</v>
      </c>
      <c r="E50" s="20">
        <v>2927</v>
      </c>
      <c r="F50" s="20">
        <v>2353</v>
      </c>
      <c r="G50" s="20">
        <v>1892</v>
      </c>
      <c r="H50" s="57">
        <f t="shared" si="10"/>
        <v>-461</v>
      </c>
      <c r="I50" s="126">
        <f t="shared" si="11"/>
        <v>-0.19592010199745005</v>
      </c>
    </row>
    <row r="51" spans="1:9" ht="24" customHeight="1">
      <c r="A51" s="254" t="s">
        <v>188</v>
      </c>
      <c r="B51" s="256"/>
      <c r="C51" s="207">
        <f>SUM(C52:C56)</f>
        <v>4538</v>
      </c>
      <c r="D51" s="207">
        <f>SUM(D52:D56)</f>
        <v>5597</v>
      </c>
      <c r="E51" s="207">
        <f>SUM(E52:E56)</f>
        <v>5033</v>
      </c>
      <c r="F51" s="207">
        <f>SUM(F52:F56)</f>
        <v>4145</v>
      </c>
      <c r="G51" s="207">
        <f>SUM(G52:G56)</f>
        <v>3855</v>
      </c>
      <c r="H51" s="207">
        <f t="shared" si="10"/>
        <v>-290</v>
      </c>
      <c r="I51" s="213">
        <f t="shared" si="11"/>
        <v>-0.06996381182147166</v>
      </c>
    </row>
    <row r="52" spans="1:9" s="81" customFormat="1" ht="15" customHeight="1">
      <c r="A52" s="12">
        <v>1</v>
      </c>
      <c r="B52" s="13" t="s">
        <v>52</v>
      </c>
      <c r="C52" s="14">
        <v>675</v>
      </c>
      <c r="D52" s="14">
        <v>621</v>
      </c>
      <c r="E52" s="14">
        <v>448</v>
      </c>
      <c r="F52" s="14">
        <v>503</v>
      </c>
      <c r="G52" s="14">
        <v>432</v>
      </c>
      <c r="H52" s="57">
        <f t="shared" si="10"/>
        <v>-71</v>
      </c>
      <c r="I52" s="126">
        <f t="shared" si="11"/>
        <v>-0.1411530815109344</v>
      </c>
    </row>
    <row r="53" spans="1:9" s="81" customFormat="1" ht="15" customHeight="1">
      <c r="A53" s="12">
        <v>2</v>
      </c>
      <c r="B53" s="17" t="s">
        <v>21</v>
      </c>
      <c r="C53" s="14">
        <v>923</v>
      </c>
      <c r="D53" s="14">
        <v>1457</v>
      </c>
      <c r="E53" s="14">
        <v>1252</v>
      </c>
      <c r="F53" s="14">
        <v>1095</v>
      </c>
      <c r="G53" s="14">
        <v>943</v>
      </c>
      <c r="H53" s="57">
        <f t="shared" si="10"/>
        <v>-152</v>
      </c>
      <c r="I53" s="126">
        <f t="shared" si="11"/>
        <v>-0.13881278538812786</v>
      </c>
    </row>
    <row r="54" spans="1:9" s="81" customFormat="1" ht="15" customHeight="1">
      <c r="A54" s="12">
        <v>3</v>
      </c>
      <c r="B54" s="13" t="s">
        <v>22</v>
      </c>
      <c r="C54" s="14">
        <v>569</v>
      </c>
      <c r="D54" s="14">
        <v>561</v>
      </c>
      <c r="E54" s="14">
        <v>647</v>
      </c>
      <c r="F54" s="14">
        <v>555</v>
      </c>
      <c r="G54" s="14">
        <v>601</v>
      </c>
      <c r="H54" s="57">
        <f t="shared" si="10"/>
        <v>46</v>
      </c>
      <c r="I54" s="126">
        <f t="shared" si="11"/>
        <v>0.08288288288288288</v>
      </c>
    </row>
    <row r="55" spans="1:9" s="81" customFormat="1" ht="15" customHeight="1">
      <c r="A55" s="12">
        <v>4</v>
      </c>
      <c r="B55" s="13" t="s">
        <v>23</v>
      </c>
      <c r="C55" s="14">
        <v>1273</v>
      </c>
      <c r="D55" s="14">
        <v>1401</v>
      </c>
      <c r="E55" s="14">
        <v>1198</v>
      </c>
      <c r="F55" s="14">
        <v>881</v>
      </c>
      <c r="G55" s="14">
        <v>916</v>
      </c>
      <c r="H55" s="57">
        <f t="shared" si="10"/>
        <v>35</v>
      </c>
      <c r="I55" s="126">
        <f t="shared" si="11"/>
        <v>0.039727582292849034</v>
      </c>
    </row>
    <row r="56" spans="1:9" s="109" customFormat="1" ht="15" customHeight="1" thickBot="1">
      <c r="A56" s="155">
        <v>5</v>
      </c>
      <c r="B56" s="152" t="s">
        <v>53</v>
      </c>
      <c r="C56" s="154">
        <v>1098</v>
      </c>
      <c r="D56" s="154">
        <v>1557</v>
      </c>
      <c r="E56" s="154">
        <v>1488</v>
      </c>
      <c r="F56" s="154">
        <v>1111</v>
      </c>
      <c r="G56" s="154">
        <v>963</v>
      </c>
      <c r="H56" s="60">
        <f t="shared" si="10"/>
        <v>-148</v>
      </c>
      <c r="I56" s="128">
        <f t="shared" si="11"/>
        <v>-0.1332133213321332</v>
      </c>
    </row>
    <row r="57" ht="13.5" thickTop="1"/>
    <row r="58" spans="2:9" ht="12.75">
      <c r="B58" s="63"/>
      <c r="C58" s="65"/>
      <c r="D58" s="65"/>
      <c r="E58" s="65"/>
      <c r="F58" s="65"/>
      <c r="G58" s="65"/>
      <c r="H58" s="65"/>
      <c r="I58" s="129"/>
    </row>
  </sheetData>
  <sheetProtection/>
  <mergeCells count="16">
    <mergeCell ref="A6:B6"/>
    <mergeCell ref="A31:B31"/>
    <mergeCell ref="A7:B7"/>
    <mergeCell ref="A5:B5"/>
    <mergeCell ref="A46:B46"/>
    <mergeCell ref="A51:B51"/>
    <mergeCell ref="A29:B29"/>
    <mergeCell ref="A20:B20"/>
    <mergeCell ref="A38:B38"/>
    <mergeCell ref="A13:B13"/>
    <mergeCell ref="A1:I1"/>
    <mergeCell ref="A2:I2"/>
    <mergeCell ref="A3:A4"/>
    <mergeCell ref="B3:B4"/>
    <mergeCell ref="H3:I3"/>
    <mergeCell ref="C3:G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9" width="10.75390625" style="24" customWidth="1"/>
    <col min="10" max="16384" width="9.125" style="24" customWidth="1"/>
  </cols>
  <sheetData>
    <row r="1" spans="1:9" ht="16.5" customHeight="1">
      <c r="A1" s="284" t="s">
        <v>105</v>
      </c>
      <c r="B1" s="284"/>
      <c r="C1" s="284"/>
      <c r="D1" s="284"/>
      <c r="E1" s="284"/>
      <c r="F1" s="284"/>
      <c r="G1" s="284"/>
      <c r="H1" s="284"/>
      <c r="I1" s="284"/>
    </row>
    <row r="2" spans="1:9" ht="18" customHeight="1" thickBot="1">
      <c r="A2" s="275" t="s">
        <v>196</v>
      </c>
      <c r="B2" s="276"/>
      <c r="C2" s="276"/>
      <c r="D2" s="276"/>
      <c r="E2" s="276"/>
      <c r="F2" s="276"/>
      <c r="G2" s="276"/>
      <c r="H2" s="276"/>
      <c r="I2" s="276"/>
    </row>
    <row r="3" spans="1:9" s="4" customFormat="1" ht="16.5" thickTop="1">
      <c r="A3" s="257" t="s">
        <v>1</v>
      </c>
      <c r="B3" s="259" t="s">
        <v>2</v>
      </c>
      <c r="C3" s="278" t="s">
        <v>57</v>
      </c>
      <c r="D3" s="280"/>
      <c r="E3" s="280"/>
      <c r="F3" s="280"/>
      <c r="G3" s="280"/>
      <c r="H3" s="268" t="s">
        <v>58</v>
      </c>
      <c r="I3" s="269"/>
    </row>
    <row r="4" spans="1:9" s="4" customFormat="1" ht="45">
      <c r="A4" s="258"/>
      <c r="B4" s="260"/>
      <c r="C4" s="239" t="s">
        <v>163</v>
      </c>
      <c r="D4" s="239" t="s">
        <v>167</v>
      </c>
      <c r="E4" s="239" t="s">
        <v>171</v>
      </c>
      <c r="F4" s="239" t="s">
        <v>221</v>
      </c>
      <c r="G4" s="239" t="s">
        <v>232</v>
      </c>
      <c r="H4" s="114" t="s">
        <v>233</v>
      </c>
      <c r="I4" s="5" t="s">
        <v>234</v>
      </c>
    </row>
    <row r="5" spans="1:9" s="166" customFormat="1" ht="15">
      <c r="A5" s="261" t="s">
        <v>216</v>
      </c>
      <c r="B5" s="262"/>
      <c r="C5" s="168">
        <v>1099456</v>
      </c>
      <c r="D5" s="168">
        <v>939648</v>
      </c>
      <c r="E5" s="168">
        <v>816138</v>
      </c>
      <c r="F5" s="168">
        <v>712227</v>
      </c>
      <c r="G5" s="168">
        <v>595530</v>
      </c>
      <c r="H5" s="175">
        <f>G5-F5</f>
        <v>-116697</v>
      </c>
      <c r="I5" s="96">
        <f>H5/F5</f>
        <v>-0.16384804282904186</v>
      </c>
    </row>
    <row r="6" spans="1:9" s="54" customFormat="1" ht="27.75" customHeight="1">
      <c r="A6" s="252" t="s">
        <v>4</v>
      </c>
      <c r="B6" s="253"/>
      <c r="C6" s="211">
        <f>C7+C13+C20+C29+C31+C38+C46+C51</f>
        <v>133800</v>
      </c>
      <c r="D6" s="211">
        <f>D7+D13+D20+D29+D31+D38+D46+D51</f>
        <v>119509</v>
      </c>
      <c r="E6" s="211">
        <f>E7+E13+E20+E29+E31+E38+E46+E51</f>
        <v>104684</v>
      </c>
      <c r="F6" s="211">
        <f>F7+F13+F20+F29+F31+F38+F46+F51</f>
        <v>93803</v>
      </c>
      <c r="G6" s="211">
        <f>G7+G13+G20+G29+G31+G38+G46+G51</f>
        <v>78818</v>
      </c>
      <c r="H6" s="211">
        <f aca="true" t="shared" si="0" ref="H6:H13">G6-F6</f>
        <v>-14985</v>
      </c>
      <c r="I6" s="194">
        <f>H6/F6</f>
        <v>-0.15974968817628435</v>
      </c>
    </row>
    <row r="7" spans="1:9" ht="27" customHeight="1">
      <c r="A7" s="254" t="s">
        <v>182</v>
      </c>
      <c r="B7" s="255"/>
      <c r="C7" s="198">
        <f>SUM(C8:C12)</f>
        <v>12322</v>
      </c>
      <c r="D7" s="198">
        <f>SUM(D8:D12)</f>
        <v>11026</v>
      </c>
      <c r="E7" s="198">
        <f>SUM(E8:E12)</f>
        <v>10410</v>
      </c>
      <c r="F7" s="198">
        <f>SUM(F8:F12)</f>
        <v>9220</v>
      </c>
      <c r="G7" s="198">
        <f>SUM(G8:G12)</f>
        <v>7801</v>
      </c>
      <c r="H7" s="198">
        <f t="shared" si="0"/>
        <v>-1419</v>
      </c>
      <c r="I7" s="209">
        <f>H7/F7</f>
        <v>-0.15390455531453362</v>
      </c>
    </row>
    <row r="8" spans="1:9" s="4" customFormat="1" ht="15" customHeight="1">
      <c r="A8" s="12">
        <v>1</v>
      </c>
      <c r="B8" s="55" t="s">
        <v>62</v>
      </c>
      <c r="C8" s="14">
        <v>2655</v>
      </c>
      <c r="D8" s="14">
        <v>2496</v>
      </c>
      <c r="E8" s="14">
        <v>2409</v>
      </c>
      <c r="F8" s="14">
        <v>2185</v>
      </c>
      <c r="G8" s="14">
        <v>1886</v>
      </c>
      <c r="H8" s="117">
        <f t="shared" si="0"/>
        <v>-299</v>
      </c>
      <c r="I8" s="118">
        <f aca="true" t="shared" si="1" ref="I8:I13">H8/F8</f>
        <v>-0.1368421052631579</v>
      </c>
    </row>
    <row r="9" spans="1:9" s="4" customFormat="1" ht="15" customHeight="1">
      <c r="A9" s="12">
        <v>2</v>
      </c>
      <c r="B9" s="55" t="s">
        <v>64</v>
      </c>
      <c r="C9" s="14">
        <v>2415</v>
      </c>
      <c r="D9" s="14">
        <v>1910</v>
      </c>
      <c r="E9" s="14">
        <v>1920</v>
      </c>
      <c r="F9" s="14">
        <v>1497</v>
      </c>
      <c r="G9" s="14">
        <v>1193</v>
      </c>
      <c r="H9" s="117">
        <f t="shared" si="0"/>
        <v>-304</v>
      </c>
      <c r="I9" s="118">
        <f t="shared" si="1"/>
        <v>-0.20307281229124916</v>
      </c>
    </row>
    <row r="10" spans="1:9" s="4" customFormat="1" ht="15" customHeight="1">
      <c r="A10" s="12">
        <v>3</v>
      </c>
      <c r="B10" s="55" t="s">
        <v>67</v>
      </c>
      <c r="C10" s="14">
        <v>3016</v>
      </c>
      <c r="D10" s="14">
        <v>2749</v>
      </c>
      <c r="E10" s="14">
        <v>2513</v>
      </c>
      <c r="F10" s="14">
        <v>2267</v>
      </c>
      <c r="G10" s="14">
        <v>2021</v>
      </c>
      <c r="H10" s="117">
        <f t="shared" si="0"/>
        <v>-246</v>
      </c>
      <c r="I10" s="118">
        <f t="shared" si="1"/>
        <v>-0.10851345390383767</v>
      </c>
    </row>
    <row r="11" spans="1:9" s="4" customFormat="1" ht="15" customHeight="1">
      <c r="A11" s="12">
        <v>4</v>
      </c>
      <c r="B11" s="13" t="s">
        <v>19</v>
      </c>
      <c r="C11" s="14">
        <v>2230</v>
      </c>
      <c r="D11" s="14">
        <v>2040</v>
      </c>
      <c r="E11" s="14">
        <v>1814</v>
      </c>
      <c r="F11" s="14">
        <v>1734</v>
      </c>
      <c r="G11" s="14">
        <v>1274</v>
      </c>
      <c r="H11" s="117">
        <f t="shared" si="0"/>
        <v>-460</v>
      </c>
      <c r="I11" s="118">
        <f>H11/F11</f>
        <v>-0.26528258362168394</v>
      </c>
    </row>
    <row r="12" spans="1:9" s="4" customFormat="1" ht="15" customHeight="1">
      <c r="A12" s="12">
        <v>5</v>
      </c>
      <c r="B12" s="55" t="s">
        <v>69</v>
      </c>
      <c r="C12" s="14">
        <v>2006</v>
      </c>
      <c r="D12" s="14">
        <v>1831</v>
      </c>
      <c r="E12" s="14">
        <v>1754</v>
      </c>
      <c r="F12" s="14">
        <v>1537</v>
      </c>
      <c r="G12" s="14">
        <v>1427</v>
      </c>
      <c r="H12" s="117">
        <f t="shared" si="0"/>
        <v>-110</v>
      </c>
      <c r="I12" s="118">
        <f t="shared" si="1"/>
        <v>-0.07156798959011061</v>
      </c>
    </row>
    <row r="13" spans="1:9" s="59" customFormat="1" ht="24.75" customHeight="1">
      <c r="A13" s="254" t="s">
        <v>183</v>
      </c>
      <c r="B13" s="256"/>
      <c r="C13" s="198">
        <f>SUM(C14:C19)</f>
        <v>13786</v>
      </c>
      <c r="D13" s="198">
        <f>SUM(D14:D19)</f>
        <v>12098</v>
      </c>
      <c r="E13" s="198">
        <f>SUM(E14:E19)</f>
        <v>10499</v>
      </c>
      <c r="F13" s="198">
        <f>SUM(F14:F19)</f>
        <v>9855</v>
      </c>
      <c r="G13" s="198">
        <f>SUM(G14:G19)</f>
        <v>8518</v>
      </c>
      <c r="H13" s="198">
        <f t="shared" si="0"/>
        <v>-1337</v>
      </c>
      <c r="I13" s="209">
        <f t="shared" si="1"/>
        <v>-0.13566717402333842</v>
      </c>
    </row>
    <row r="14" spans="1:9" s="4" customFormat="1" ht="15" customHeight="1">
      <c r="A14" s="12">
        <v>1</v>
      </c>
      <c r="B14" s="13" t="s">
        <v>70</v>
      </c>
      <c r="C14" s="14">
        <v>2197</v>
      </c>
      <c r="D14" s="14">
        <v>1904</v>
      </c>
      <c r="E14" s="14">
        <v>1717</v>
      </c>
      <c r="F14" s="14">
        <v>1675</v>
      </c>
      <c r="G14" s="14">
        <v>1573</v>
      </c>
      <c r="H14" s="117">
        <f aca="true" t="shared" si="2" ref="H14:H20">G14-F14</f>
        <v>-102</v>
      </c>
      <c r="I14" s="118">
        <f aca="true" t="shared" si="3" ref="I14:I20">H14/F14</f>
        <v>-0.0608955223880597</v>
      </c>
    </row>
    <row r="15" spans="1:9" s="4" customFormat="1" ht="15" customHeight="1">
      <c r="A15" s="12">
        <v>2</v>
      </c>
      <c r="B15" s="13" t="s">
        <v>72</v>
      </c>
      <c r="C15" s="14">
        <v>3085</v>
      </c>
      <c r="D15" s="14">
        <v>2904</v>
      </c>
      <c r="E15" s="14">
        <v>2512</v>
      </c>
      <c r="F15" s="14">
        <v>2393</v>
      </c>
      <c r="G15" s="14">
        <v>1976</v>
      </c>
      <c r="H15" s="117">
        <f t="shared" si="2"/>
        <v>-417</v>
      </c>
      <c r="I15" s="118">
        <f t="shared" si="3"/>
        <v>-0.17425825323861263</v>
      </c>
    </row>
    <row r="16" spans="1:9" s="4" customFormat="1" ht="15" customHeight="1">
      <c r="A16" s="12">
        <v>3</v>
      </c>
      <c r="B16" s="13" t="s">
        <v>73</v>
      </c>
      <c r="C16" s="14">
        <v>2627</v>
      </c>
      <c r="D16" s="14">
        <v>2193</v>
      </c>
      <c r="E16" s="14">
        <v>1878</v>
      </c>
      <c r="F16" s="14">
        <v>1736</v>
      </c>
      <c r="G16" s="14">
        <v>1528</v>
      </c>
      <c r="H16" s="117">
        <f t="shared" si="2"/>
        <v>-208</v>
      </c>
      <c r="I16" s="118">
        <f t="shared" si="3"/>
        <v>-0.11981566820276497</v>
      </c>
    </row>
    <row r="17" spans="1:9" s="4" customFormat="1" ht="15" customHeight="1">
      <c r="A17" s="12">
        <v>4</v>
      </c>
      <c r="B17" s="13" t="s">
        <v>74</v>
      </c>
      <c r="C17" s="14">
        <v>1909</v>
      </c>
      <c r="D17" s="14">
        <v>1699</v>
      </c>
      <c r="E17" s="14">
        <v>1536</v>
      </c>
      <c r="F17" s="14">
        <v>1420</v>
      </c>
      <c r="G17" s="14">
        <v>1185</v>
      </c>
      <c r="H17" s="117">
        <f t="shared" si="2"/>
        <v>-235</v>
      </c>
      <c r="I17" s="118">
        <f t="shared" si="3"/>
        <v>-0.16549295774647887</v>
      </c>
    </row>
    <row r="18" spans="1:9" s="4" customFormat="1" ht="15" customHeight="1">
      <c r="A18" s="12">
        <v>5</v>
      </c>
      <c r="B18" s="13" t="s">
        <v>24</v>
      </c>
      <c r="C18" s="14">
        <v>1842</v>
      </c>
      <c r="D18" s="14">
        <v>1462</v>
      </c>
      <c r="E18" s="14">
        <v>1157</v>
      </c>
      <c r="F18" s="14">
        <v>1012</v>
      </c>
      <c r="G18" s="14">
        <v>867</v>
      </c>
      <c r="H18" s="117">
        <f t="shared" si="2"/>
        <v>-145</v>
      </c>
      <c r="I18" s="118">
        <f t="shared" si="3"/>
        <v>-0.1432806324110672</v>
      </c>
    </row>
    <row r="19" spans="1:9" s="11" customFormat="1" ht="15" customHeight="1">
      <c r="A19" s="18">
        <v>6</v>
      </c>
      <c r="B19" s="19" t="s">
        <v>71</v>
      </c>
      <c r="C19" s="20">
        <v>2126</v>
      </c>
      <c r="D19" s="20">
        <v>1936</v>
      </c>
      <c r="E19" s="20">
        <v>1699</v>
      </c>
      <c r="F19" s="20">
        <v>1619</v>
      </c>
      <c r="G19" s="20">
        <v>1389</v>
      </c>
      <c r="H19" s="117">
        <f t="shared" si="2"/>
        <v>-230</v>
      </c>
      <c r="I19" s="118">
        <f t="shared" si="3"/>
        <v>-0.14206300185299567</v>
      </c>
    </row>
    <row r="20" spans="1:9" s="59" customFormat="1" ht="24.75" customHeight="1">
      <c r="A20" s="254" t="s">
        <v>184</v>
      </c>
      <c r="B20" s="256"/>
      <c r="C20" s="198">
        <f>SUM(C21:C28)</f>
        <v>29341</v>
      </c>
      <c r="D20" s="198">
        <f>SUM(D21:D28)</f>
        <v>26023</v>
      </c>
      <c r="E20" s="198">
        <f>SUM(E21:E28)</f>
        <v>23668</v>
      </c>
      <c r="F20" s="198">
        <f>SUM(F21:F28)</f>
        <v>21263</v>
      </c>
      <c r="G20" s="198">
        <f>SUM(G21:G28)</f>
        <v>18324</v>
      </c>
      <c r="H20" s="198">
        <f t="shared" si="2"/>
        <v>-2939</v>
      </c>
      <c r="I20" s="209">
        <f t="shared" si="3"/>
        <v>-0.138221323425669</v>
      </c>
    </row>
    <row r="21" spans="1:9" s="4" customFormat="1" ht="15" customHeight="1">
      <c r="A21" s="12">
        <v>1</v>
      </c>
      <c r="B21" s="13" t="s">
        <v>92</v>
      </c>
      <c r="C21" s="14">
        <v>959</v>
      </c>
      <c r="D21" s="14">
        <v>763</v>
      </c>
      <c r="E21" s="14">
        <v>628</v>
      </c>
      <c r="F21" s="14">
        <v>630</v>
      </c>
      <c r="G21" s="14">
        <v>509</v>
      </c>
      <c r="H21" s="117">
        <f aca="true" t="shared" si="4" ref="H21:H27">G21-F21</f>
        <v>-121</v>
      </c>
      <c r="I21" s="118">
        <f aca="true" t="shared" si="5" ref="I21:I29">H21/F21</f>
        <v>-0.19206349206349208</v>
      </c>
    </row>
    <row r="22" spans="1:9" s="4" customFormat="1" ht="15" customHeight="1">
      <c r="A22" s="12">
        <v>2</v>
      </c>
      <c r="B22" s="13" t="s">
        <v>94</v>
      </c>
      <c r="C22" s="14">
        <v>2442</v>
      </c>
      <c r="D22" s="14">
        <v>2162</v>
      </c>
      <c r="E22" s="14">
        <v>1738</v>
      </c>
      <c r="F22" s="14">
        <v>1636</v>
      </c>
      <c r="G22" s="14">
        <v>1447</v>
      </c>
      <c r="H22" s="117">
        <f t="shared" si="4"/>
        <v>-189</v>
      </c>
      <c r="I22" s="118">
        <f t="shared" si="5"/>
        <v>-0.11552567237163815</v>
      </c>
    </row>
    <row r="23" spans="1:9" s="4" customFormat="1" ht="15" customHeight="1">
      <c r="A23" s="12">
        <v>3</v>
      </c>
      <c r="B23" s="13" t="s">
        <v>95</v>
      </c>
      <c r="C23" s="14">
        <v>1228</v>
      </c>
      <c r="D23" s="14">
        <v>1153</v>
      </c>
      <c r="E23" s="14">
        <v>1002</v>
      </c>
      <c r="F23" s="14">
        <v>937</v>
      </c>
      <c r="G23" s="14">
        <v>856</v>
      </c>
      <c r="H23" s="117">
        <f t="shared" si="4"/>
        <v>-81</v>
      </c>
      <c r="I23" s="118">
        <f t="shared" si="5"/>
        <v>-0.0864461045891142</v>
      </c>
    </row>
    <row r="24" spans="1:9" s="4" customFormat="1" ht="15" customHeight="1">
      <c r="A24" s="12">
        <v>4</v>
      </c>
      <c r="B24" s="13" t="s">
        <v>41</v>
      </c>
      <c r="C24" s="14">
        <v>2507</v>
      </c>
      <c r="D24" s="14">
        <v>2225</v>
      </c>
      <c r="E24" s="14">
        <v>2164</v>
      </c>
      <c r="F24" s="14">
        <v>2005</v>
      </c>
      <c r="G24" s="14">
        <v>1731</v>
      </c>
      <c r="H24" s="117">
        <f t="shared" si="4"/>
        <v>-274</v>
      </c>
      <c r="I24" s="118">
        <f t="shared" si="5"/>
        <v>-0.13665835411471322</v>
      </c>
    </row>
    <row r="25" spans="1:9" s="4" customFormat="1" ht="15" customHeight="1">
      <c r="A25" s="12">
        <v>5</v>
      </c>
      <c r="B25" s="13" t="s">
        <v>97</v>
      </c>
      <c r="C25" s="14">
        <v>7778</v>
      </c>
      <c r="D25" s="14">
        <v>7008</v>
      </c>
      <c r="E25" s="14">
        <v>6426</v>
      </c>
      <c r="F25" s="14">
        <v>5727</v>
      </c>
      <c r="G25" s="14">
        <v>5072</v>
      </c>
      <c r="H25" s="117">
        <f t="shared" si="4"/>
        <v>-655</v>
      </c>
      <c r="I25" s="118">
        <f t="shared" si="5"/>
        <v>-0.11437052558058321</v>
      </c>
    </row>
    <row r="26" spans="1:9" s="4" customFormat="1" ht="15" customHeight="1">
      <c r="A26" s="12">
        <v>6</v>
      </c>
      <c r="B26" s="13" t="s">
        <v>98</v>
      </c>
      <c r="C26" s="14">
        <v>2903</v>
      </c>
      <c r="D26" s="14">
        <v>2405</v>
      </c>
      <c r="E26" s="14">
        <v>2200</v>
      </c>
      <c r="F26" s="14">
        <v>1991</v>
      </c>
      <c r="G26" s="14">
        <v>1857</v>
      </c>
      <c r="H26" s="117">
        <f t="shared" si="4"/>
        <v>-134</v>
      </c>
      <c r="I26" s="118">
        <f t="shared" si="5"/>
        <v>-0.06730286288297338</v>
      </c>
    </row>
    <row r="27" spans="1:9" s="4" customFormat="1" ht="15" customHeight="1">
      <c r="A27" s="12">
        <v>7</v>
      </c>
      <c r="B27" s="13" t="s">
        <v>99</v>
      </c>
      <c r="C27" s="14">
        <v>1619</v>
      </c>
      <c r="D27" s="14">
        <v>1471</v>
      </c>
      <c r="E27" s="14">
        <v>1342</v>
      </c>
      <c r="F27" s="14">
        <v>1082</v>
      </c>
      <c r="G27" s="14">
        <v>816</v>
      </c>
      <c r="H27" s="117">
        <f t="shared" si="4"/>
        <v>-266</v>
      </c>
      <c r="I27" s="118">
        <f t="shared" si="5"/>
        <v>-0.24584103512014788</v>
      </c>
    </row>
    <row r="28" spans="1:9" s="11" customFormat="1" ht="15" customHeight="1">
      <c r="A28" s="18">
        <v>8</v>
      </c>
      <c r="B28" s="19" t="s">
        <v>96</v>
      </c>
      <c r="C28" s="20">
        <v>9905</v>
      </c>
      <c r="D28" s="20">
        <v>8836</v>
      </c>
      <c r="E28" s="20">
        <v>8168</v>
      </c>
      <c r="F28" s="20">
        <v>7255</v>
      </c>
      <c r="G28" s="20">
        <v>6036</v>
      </c>
      <c r="H28" s="117">
        <f>G28-F28</f>
        <v>-1219</v>
      </c>
      <c r="I28" s="118">
        <f>H28/F28</f>
        <v>-0.16802205375603033</v>
      </c>
    </row>
    <row r="29" spans="1:10" s="59" customFormat="1" ht="25.5" customHeight="1">
      <c r="A29" s="254" t="s">
        <v>189</v>
      </c>
      <c r="B29" s="256"/>
      <c r="C29" s="198">
        <f>C30</f>
        <v>26359</v>
      </c>
      <c r="D29" s="198">
        <f>D30</f>
        <v>23562</v>
      </c>
      <c r="E29" s="198">
        <f>E30</f>
        <v>19212</v>
      </c>
      <c r="F29" s="198">
        <f>F30</f>
        <v>16645</v>
      </c>
      <c r="G29" s="198">
        <f>G30</f>
        <v>13070</v>
      </c>
      <c r="H29" s="198">
        <f>G29-F29</f>
        <v>-3575</v>
      </c>
      <c r="I29" s="209">
        <f t="shared" si="5"/>
        <v>-0.21477921297686994</v>
      </c>
      <c r="J29" s="141"/>
    </row>
    <row r="30" spans="1:9" s="59" customFormat="1" ht="15" customHeight="1">
      <c r="A30" s="18">
        <v>1</v>
      </c>
      <c r="B30" s="19" t="s">
        <v>155</v>
      </c>
      <c r="C30" s="20">
        <v>26359</v>
      </c>
      <c r="D30" s="20">
        <v>23562</v>
      </c>
      <c r="E30" s="20">
        <v>19212</v>
      </c>
      <c r="F30" s="20">
        <v>16645</v>
      </c>
      <c r="G30" s="20">
        <v>13070</v>
      </c>
      <c r="H30" s="119">
        <f>G30-F30</f>
        <v>-3575</v>
      </c>
      <c r="I30" s="120">
        <f>H30/F30</f>
        <v>-0.21477921297686994</v>
      </c>
    </row>
    <row r="31" spans="1:9" s="59" customFormat="1" ht="24" customHeight="1">
      <c r="A31" s="254" t="s">
        <v>185</v>
      </c>
      <c r="B31" s="256"/>
      <c r="C31" s="198">
        <f>SUM(C32:C37)</f>
        <v>16654</v>
      </c>
      <c r="D31" s="198">
        <f>SUM(D32:D37)</f>
        <v>15361</v>
      </c>
      <c r="E31" s="198">
        <f>SUM(E32:E37)</f>
        <v>13404</v>
      </c>
      <c r="F31" s="198">
        <f>SUM(F32:F37)</f>
        <v>12021</v>
      </c>
      <c r="G31" s="198">
        <f>SUM(G32:G37)</f>
        <v>9682</v>
      </c>
      <c r="H31" s="198">
        <f>G31-F31</f>
        <v>-2339</v>
      </c>
      <c r="I31" s="209">
        <f>H31/F31</f>
        <v>-0.19457615838948505</v>
      </c>
    </row>
    <row r="32" spans="1:9" s="4" customFormat="1" ht="15" customHeight="1">
      <c r="A32" s="12">
        <v>1</v>
      </c>
      <c r="B32" s="13" t="s">
        <v>38</v>
      </c>
      <c r="C32" s="14">
        <v>2418</v>
      </c>
      <c r="D32" s="14">
        <v>2290</v>
      </c>
      <c r="E32" s="14">
        <v>2138</v>
      </c>
      <c r="F32" s="14">
        <v>1962</v>
      </c>
      <c r="G32" s="14">
        <v>1797</v>
      </c>
      <c r="H32" s="117">
        <f aca="true" t="shared" si="6" ref="H32:H38">G32-F32</f>
        <v>-165</v>
      </c>
      <c r="I32" s="118">
        <f aca="true" t="shared" si="7" ref="I32:I38">H32/F32</f>
        <v>-0.08409785932721713</v>
      </c>
    </row>
    <row r="33" spans="1:9" s="4" customFormat="1" ht="15" customHeight="1">
      <c r="A33" s="12">
        <v>2</v>
      </c>
      <c r="B33" s="13" t="s">
        <v>27</v>
      </c>
      <c r="C33" s="14">
        <v>2378</v>
      </c>
      <c r="D33" s="14">
        <v>2220</v>
      </c>
      <c r="E33" s="14">
        <v>1900</v>
      </c>
      <c r="F33" s="14">
        <v>1769</v>
      </c>
      <c r="G33" s="14">
        <v>1230</v>
      </c>
      <c r="H33" s="117">
        <f t="shared" si="6"/>
        <v>-539</v>
      </c>
      <c r="I33" s="118">
        <f t="shared" si="7"/>
        <v>-0.3046919163369135</v>
      </c>
    </row>
    <row r="34" spans="1:9" s="4" customFormat="1" ht="15" customHeight="1">
      <c r="A34" s="12">
        <v>3</v>
      </c>
      <c r="B34" s="13" t="s">
        <v>28</v>
      </c>
      <c r="C34" s="14">
        <v>2750</v>
      </c>
      <c r="D34" s="14">
        <v>2402</v>
      </c>
      <c r="E34" s="14">
        <v>2040</v>
      </c>
      <c r="F34" s="14">
        <v>1620</v>
      </c>
      <c r="G34" s="14">
        <v>1367</v>
      </c>
      <c r="H34" s="117">
        <f t="shared" si="6"/>
        <v>-253</v>
      </c>
      <c r="I34" s="118">
        <f t="shared" si="7"/>
        <v>-0.15617283950617283</v>
      </c>
    </row>
    <row r="35" spans="1:9" s="4" customFormat="1" ht="15" customHeight="1">
      <c r="A35" s="12">
        <v>4</v>
      </c>
      <c r="B35" s="13" t="s">
        <v>29</v>
      </c>
      <c r="C35" s="14">
        <v>1729</v>
      </c>
      <c r="D35" s="14">
        <v>1649</v>
      </c>
      <c r="E35" s="14">
        <v>1413</v>
      </c>
      <c r="F35" s="14">
        <v>1253</v>
      </c>
      <c r="G35" s="14">
        <v>948</v>
      </c>
      <c r="H35" s="117">
        <f t="shared" si="6"/>
        <v>-305</v>
      </c>
      <c r="I35" s="118">
        <f t="shared" si="7"/>
        <v>-0.24341580207501995</v>
      </c>
    </row>
    <row r="36" spans="1:9" s="4" customFormat="1" ht="15" customHeight="1">
      <c r="A36" s="12">
        <v>5</v>
      </c>
      <c r="B36" s="13" t="s">
        <v>30</v>
      </c>
      <c r="C36" s="14">
        <v>1868</v>
      </c>
      <c r="D36" s="14">
        <v>1689</v>
      </c>
      <c r="E36" s="14">
        <v>1410</v>
      </c>
      <c r="F36" s="14">
        <v>1298</v>
      </c>
      <c r="G36" s="14">
        <v>1097</v>
      </c>
      <c r="H36" s="117">
        <f t="shared" si="6"/>
        <v>-201</v>
      </c>
      <c r="I36" s="118">
        <f t="shared" si="7"/>
        <v>-0.15485362095531588</v>
      </c>
    </row>
    <row r="37" spans="1:9" s="4" customFormat="1" ht="15" customHeight="1">
      <c r="A37" s="12">
        <v>6</v>
      </c>
      <c r="B37" s="13" t="s">
        <v>35</v>
      </c>
      <c r="C37" s="14">
        <v>5511</v>
      </c>
      <c r="D37" s="14">
        <v>5111</v>
      </c>
      <c r="E37" s="14">
        <v>4503</v>
      </c>
      <c r="F37" s="14">
        <v>4119</v>
      </c>
      <c r="G37" s="14">
        <v>3243</v>
      </c>
      <c r="H37" s="117">
        <f t="shared" si="6"/>
        <v>-876</v>
      </c>
      <c r="I37" s="118">
        <f t="shared" si="7"/>
        <v>-0.21267297887836853</v>
      </c>
    </row>
    <row r="38" spans="1:9" s="59" customFormat="1" ht="24" customHeight="1">
      <c r="A38" s="254" t="s">
        <v>186</v>
      </c>
      <c r="B38" s="256"/>
      <c r="C38" s="198">
        <f>SUM(C39:C45)</f>
        <v>14195</v>
      </c>
      <c r="D38" s="198">
        <f>SUM(D39:D45)</f>
        <v>12483</v>
      </c>
      <c r="E38" s="198">
        <f>SUM(E39:E45)</f>
        <v>10632</v>
      </c>
      <c r="F38" s="198">
        <f>SUM(F39:F45)</f>
        <v>9592</v>
      </c>
      <c r="G38" s="198">
        <f>SUM(G39:G45)</f>
        <v>7994</v>
      </c>
      <c r="H38" s="198">
        <f t="shared" si="6"/>
        <v>-1598</v>
      </c>
      <c r="I38" s="209">
        <f t="shared" si="7"/>
        <v>-0.16659716430358631</v>
      </c>
    </row>
    <row r="39" spans="1:9" s="4" customFormat="1" ht="15" customHeight="1">
      <c r="A39" s="12">
        <v>1</v>
      </c>
      <c r="B39" s="13" t="s">
        <v>25</v>
      </c>
      <c r="C39" s="14">
        <v>1267</v>
      </c>
      <c r="D39" s="14">
        <v>1120</v>
      </c>
      <c r="E39" s="14">
        <v>974</v>
      </c>
      <c r="F39" s="14">
        <v>788</v>
      </c>
      <c r="G39" s="14">
        <v>633</v>
      </c>
      <c r="H39" s="117">
        <f aca="true" t="shared" si="8" ref="H39:H46">G39-F39</f>
        <v>-155</v>
      </c>
      <c r="I39" s="118">
        <f aca="true" t="shared" si="9" ref="I39:I46">H39/F39</f>
        <v>-0.1967005076142132</v>
      </c>
    </row>
    <row r="40" spans="1:9" s="4" customFormat="1" ht="15" customHeight="1">
      <c r="A40" s="12">
        <v>2</v>
      </c>
      <c r="B40" s="13" t="s">
        <v>26</v>
      </c>
      <c r="C40" s="14">
        <v>1774</v>
      </c>
      <c r="D40" s="14">
        <v>1336</v>
      </c>
      <c r="E40" s="14">
        <v>945</v>
      </c>
      <c r="F40" s="14">
        <v>744</v>
      </c>
      <c r="G40" s="14">
        <v>586</v>
      </c>
      <c r="H40" s="117">
        <f t="shared" si="8"/>
        <v>-158</v>
      </c>
      <c r="I40" s="118">
        <f t="shared" si="9"/>
        <v>-0.21236559139784947</v>
      </c>
    </row>
    <row r="41" spans="1:9" s="4" customFormat="1" ht="15" customHeight="1">
      <c r="A41" s="12">
        <v>3</v>
      </c>
      <c r="B41" s="13" t="s">
        <v>31</v>
      </c>
      <c r="C41" s="14">
        <v>2880</v>
      </c>
      <c r="D41" s="14">
        <v>2654</v>
      </c>
      <c r="E41" s="14">
        <v>2382</v>
      </c>
      <c r="F41" s="14">
        <v>2205</v>
      </c>
      <c r="G41" s="14">
        <v>1892</v>
      </c>
      <c r="H41" s="117">
        <f t="shared" si="8"/>
        <v>-313</v>
      </c>
      <c r="I41" s="118">
        <f t="shared" si="9"/>
        <v>-0.1419501133786848</v>
      </c>
    </row>
    <row r="42" spans="1:9" s="4" customFormat="1" ht="15" customHeight="1">
      <c r="A42" s="12">
        <v>4</v>
      </c>
      <c r="B42" s="13" t="s">
        <v>32</v>
      </c>
      <c r="C42" s="14">
        <v>2632</v>
      </c>
      <c r="D42" s="14">
        <v>2253</v>
      </c>
      <c r="E42" s="14">
        <v>2054</v>
      </c>
      <c r="F42" s="14">
        <v>1910</v>
      </c>
      <c r="G42" s="14">
        <v>1503</v>
      </c>
      <c r="H42" s="117">
        <f t="shared" si="8"/>
        <v>-407</v>
      </c>
      <c r="I42" s="118">
        <f t="shared" si="9"/>
        <v>-0.2130890052356021</v>
      </c>
    </row>
    <row r="43" spans="1:9" s="4" customFormat="1" ht="15" customHeight="1">
      <c r="A43" s="12">
        <v>5</v>
      </c>
      <c r="B43" s="13" t="s">
        <v>33</v>
      </c>
      <c r="C43" s="14">
        <v>1905</v>
      </c>
      <c r="D43" s="14">
        <v>1752</v>
      </c>
      <c r="E43" s="14">
        <v>1429</v>
      </c>
      <c r="F43" s="14">
        <v>1420</v>
      </c>
      <c r="G43" s="14">
        <v>1250</v>
      </c>
      <c r="H43" s="117">
        <f t="shared" si="8"/>
        <v>-170</v>
      </c>
      <c r="I43" s="118">
        <f t="shared" si="9"/>
        <v>-0.11971830985915492</v>
      </c>
    </row>
    <row r="44" spans="1:9" s="4" customFormat="1" ht="15" customHeight="1">
      <c r="A44" s="12">
        <v>6</v>
      </c>
      <c r="B44" s="13" t="s">
        <v>34</v>
      </c>
      <c r="C44" s="14">
        <v>1660</v>
      </c>
      <c r="D44" s="14">
        <v>1439</v>
      </c>
      <c r="E44" s="14">
        <v>1123</v>
      </c>
      <c r="F44" s="14">
        <v>834</v>
      </c>
      <c r="G44" s="14">
        <v>667</v>
      </c>
      <c r="H44" s="117">
        <f t="shared" si="8"/>
        <v>-167</v>
      </c>
      <c r="I44" s="118">
        <f t="shared" si="9"/>
        <v>-0.20023980815347722</v>
      </c>
    </row>
    <row r="45" spans="1:9" s="4" customFormat="1" ht="15" customHeight="1">
      <c r="A45" s="12">
        <v>7</v>
      </c>
      <c r="B45" s="13" t="s">
        <v>36</v>
      </c>
      <c r="C45" s="14">
        <v>2077</v>
      </c>
      <c r="D45" s="14">
        <v>1929</v>
      </c>
      <c r="E45" s="14">
        <v>1725</v>
      </c>
      <c r="F45" s="14">
        <v>1691</v>
      </c>
      <c r="G45" s="14">
        <v>1463</v>
      </c>
      <c r="H45" s="117">
        <f t="shared" si="8"/>
        <v>-228</v>
      </c>
      <c r="I45" s="118">
        <f t="shared" si="9"/>
        <v>-0.1348314606741573</v>
      </c>
    </row>
    <row r="46" spans="1:9" s="59" customFormat="1" ht="24" customHeight="1">
      <c r="A46" s="254" t="s">
        <v>187</v>
      </c>
      <c r="B46" s="256"/>
      <c r="C46" s="198">
        <f>SUM(C47:C50)</f>
        <v>13214</v>
      </c>
      <c r="D46" s="198">
        <f>SUM(D47:D50)</f>
        <v>12164</v>
      </c>
      <c r="E46" s="198">
        <f>SUM(E47:E50)</f>
        <v>10809</v>
      </c>
      <c r="F46" s="198">
        <f>SUM(F47:F50)</f>
        <v>9975</v>
      </c>
      <c r="G46" s="198">
        <f>SUM(G47:G50)</f>
        <v>9088</v>
      </c>
      <c r="H46" s="198">
        <f t="shared" si="8"/>
        <v>-887</v>
      </c>
      <c r="I46" s="209">
        <f t="shared" si="9"/>
        <v>-0.08892230576441103</v>
      </c>
    </row>
    <row r="47" spans="1:9" s="4" customFormat="1" ht="15" customHeight="1">
      <c r="A47" s="12">
        <v>1</v>
      </c>
      <c r="B47" s="13" t="s">
        <v>63</v>
      </c>
      <c r="C47" s="14">
        <v>2134</v>
      </c>
      <c r="D47" s="14">
        <v>1905</v>
      </c>
      <c r="E47" s="14">
        <v>1694</v>
      </c>
      <c r="F47" s="14">
        <v>1625</v>
      </c>
      <c r="G47" s="14">
        <v>1506</v>
      </c>
      <c r="H47" s="117">
        <f aca="true" t="shared" si="10" ref="H47:H56">G47-F47</f>
        <v>-119</v>
      </c>
      <c r="I47" s="118">
        <f aca="true" t="shared" si="11" ref="I47:I56">H47/F47</f>
        <v>-0.07323076923076922</v>
      </c>
    </row>
    <row r="48" spans="1:9" s="4" customFormat="1" ht="15" customHeight="1">
      <c r="A48" s="12">
        <v>2</v>
      </c>
      <c r="B48" s="13" t="s">
        <v>66</v>
      </c>
      <c r="C48" s="14">
        <v>4273</v>
      </c>
      <c r="D48" s="14">
        <v>3963</v>
      </c>
      <c r="E48" s="14">
        <v>3487</v>
      </c>
      <c r="F48" s="14">
        <v>3252</v>
      </c>
      <c r="G48" s="14">
        <v>2955</v>
      </c>
      <c r="H48" s="117">
        <f t="shared" si="10"/>
        <v>-297</v>
      </c>
      <c r="I48" s="118">
        <f t="shared" si="11"/>
        <v>-0.09132841328413284</v>
      </c>
    </row>
    <row r="49" spans="1:9" s="4" customFormat="1" ht="15" customHeight="1">
      <c r="A49" s="12">
        <v>3</v>
      </c>
      <c r="B49" s="13" t="s">
        <v>68</v>
      </c>
      <c r="C49" s="14">
        <v>2416</v>
      </c>
      <c r="D49" s="14">
        <v>2268</v>
      </c>
      <c r="E49" s="14">
        <v>2028</v>
      </c>
      <c r="F49" s="14">
        <v>2006</v>
      </c>
      <c r="G49" s="14">
        <v>1869</v>
      </c>
      <c r="H49" s="117">
        <f t="shared" si="10"/>
        <v>-137</v>
      </c>
      <c r="I49" s="118">
        <f t="shared" si="11"/>
        <v>-0.0682951146560319</v>
      </c>
    </row>
    <row r="50" spans="1:15" s="11" customFormat="1" ht="15" customHeight="1">
      <c r="A50" s="18">
        <v>4</v>
      </c>
      <c r="B50" s="19" t="s">
        <v>65</v>
      </c>
      <c r="C50" s="20">
        <v>4391</v>
      </c>
      <c r="D50" s="20">
        <v>4028</v>
      </c>
      <c r="E50" s="20">
        <v>3600</v>
      </c>
      <c r="F50" s="20">
        <v>3092</v>
      </c>
      <c r="G50" s="20">
        <v>2758</v>
      </c>
      <c r="H50" s="117">
        <f t="shared" si="10"/>
        <v>-334</v>
      </c>
      <c r="I50" s="118">
        <f t="shared" si="11"/>
        <v>-0.10802069857697283</v>
      </c>
      <c r="N50" s="228"/>
      <c r="O50" s="229"/>
    </row>
    <row r="51" spans="1:9" s="59" customFormat="1" ht="24" customHeight="1">
      <c r="A51" s="254" t="s">
        <v>188</v>
      </c>
      <c r="B51" s="256"/>
      <c r="C51" s="198">
        <f>SUM(C52:C56)</f>
        <v>7929</v>
      </c>
      <c r="D51" s="198">
        <f>SUM(D52:D56)</f>
        <v>6792</v>
      </c>
      <c r="E51" s="198">
        <f>SUM(E52:E56)</f>
        <v>6050</v>
      </c>
      <c r="F51" s="198">
        <f>SUM(F52:F56)</f>
        <v>5232</v>
      </c>
      <c r="G51" s="198">
        <f>SUM(G52:G56)</f>
        <v>4341</v>
      </c>
      <c r="H51" s="198">
        <f t="shared" si="10"/>
        <v>-891</v>
      </c>
      <c r="I51" s="209">
        <f t="shared" si="11"/>
        <v>-0.17029816513761467</v>
      </c>
    </row>
    <row r="52" spans="1:9" s="4" customFormat="1" ht="15" customHeight="1">
      <c r="A52" s="12">
        <v>1</v>
      </c>
      <c r="B52" s="13" t="s">
        <v>13</v>
      </c>
      <c r="C52" s="14">
        <v>849</v>
      </c>
      <c r="D52" s="14">
        <v>798</v>
      </c>
      <c r="E52" s="14">
        <v>712</v>
      </c>
      <c r="F52" s="14">
        <v>613</v>
      </c>
      <c r="G52" s="14">
        <v>499</v>
      </c>
      <c r="H52" s="117">
        <f t="shared" si="10"/>
        <v>-114</v>
      </c>
      <c r="I52" s="118">
        <f t="shared" si="11"/>
        <v>-0.1859706362153344</v>
      </c>
    </row>
    <row r="53" spans="1:9" s="4" customFormat="1" ht="15" customHeight="1">
      <c r="A53" s="12">
        <v>2</v>
      </c>
      <c r="B53" s="13" t="s">
        <v>76</v>
      </c>
      <c r="C53" s="14">
        <v>1805</v>
      </c>
      <c r="D53" s="14">
        <v>1441</v>
      </c>
      <c r="E53" s="14">
        <v>1358</v>
      </c>
      <c r="F53" s="14">
        <v>1168</v>
      </c>
      <c r="G53" s="14">
        <v>1031</v>
      </c>
      <c r="H53" s="117">
        <f t="shared" si="10"/>
        <v>-137</v>
      </c>
      <c r="I53" s="118">
        <f t="shared" si="11"/>
        <v>-0.1172945205479452</v>
      </c>
    </row>
    <row r="54" spans="1:9" s="4" customFormat="1" ht="15" customHeight="1">
      <c r="A54" s="12">
        <v>3</v>
      </c>
      <c r="B54" s="13" t="s">
        <v>22</v>
      </c>
      <c r="C54" s="14">
        <v>1356</v>
      </c>
      <c r="D54" s="14">
        <v>1266</v>
      </c>
      <c r="E54" s="14">
        <v>1085</v>
      </c>
      <c r="F54" s="14">
        <v>892</v>
      </c>
      <c r="G54" s="14">
        <v>754</v>
      </c>
      <c r="H54" s="117">
        <f t="shared" si="10"/>
        <v>-138</v>
      </c>
      <c r="I54" s="118">
        <f t="shared" si="11"/>
        <v>-0.1547085201793722</v>
      </c>
    </row>
    <row r="55" spans="1:9" s="4" customFormat="1" ht="15" customHeight="1">
      <c r="A55" s="12">
        <v>4</v>
      </c>
      <c r="B55" s="13" t="s">
        <v>23</v>
      </c>
      <c r="C55" s="14">
        <v>1847</v>
      </c>
      <c r="D55" s="14">
        <v>1697</v>
      </c>
      <c r="E55" s="14">
        <v>1462</v>
      </c>
      <c r="F55" s="14">
        <v>1265</v>
      </c>
      <c r="G55" s="14">
        <v>1009</v>
      </c>
      <c r="H55" s="117">
        <f t="shared" si="10"/>
        <v>-256</v>
      </c>
      <c r="I55" s="118">
        <f t="shared" si="11"/>
        <v>-0.20237154150197628</v>
      </c>
    </row>
    <row r="56" spans="1:9" s="59" customFormat="1" ht="15" customHeight="1" thickBot="1">
      <c r="A56" s="155">
        <v>5</v>
      </c>
      <c r="B56" s="152" t="s">
        <v>20</v>
      </c>
      <c r="C56" s="154">
        <v>2072</v>
      </c>
      <c r="D56" s="154">
        <v>1590</v>
      </c>
      <c r="E56" s="154">
        <v>1433</v>
      </c>
      <c r="F56" s="154">
        <v>1294</v>
      </c>
      <c r="G56" s="154">
        <v>1048</v>
      </c>
      <c r="H56" s="121">
        <f t="shared" si="10"/>
        <v>-246</v>
      </c>
      <c r="I56" s="122">
        <f t="shared" si="11"/>
        <v>-0.1901081916537867</v>
      </c>
    </row>
    <row r="57" ht="13.5" thickTop="1"/>
    <row r="59" spans="2:9" ht="12.75">
      <c r="B59" s="63"/>
      <c r="C59" s="65"/>
      <c r="D59" s="65"/>
      <c r="E59" s="65"/>
      <c r="F59" s="65"/>
      <c r="G59" s="65"/>
      <c r="H59" s="65"/>
      <c r="I59" s="65"/>
    </row>
    <row r="60" spans="3:9" ht="12.75">
      <c r="C60" s="65"/>
      <c r="D60" s="65"/>
      <c r="E60" s="65"/>
      <c r="F60" s="65"/>
      <c r="G60" s="65"/>
      <c r="H60" s="65"/>
      <c r="I60" s="65"/>
    </row>
  </sheetData>
  <sheetProtection/>
  <mergeCells count="16">
    <mergeCell ref="A51:B51"/>
    <mergeCell ref="A38:B38"/>
    <mergeCell ref="A1:I1"/>
    <mergeCell ref="A2:I2"/>
    <mergeCell ref="A20:B20"/>
    <mergeCell ref="A13:B13"/>
    <mergeCell ref="A7:B7"/>
    <mergeCell ref="C3:G3"/>
    <mergeCell ref="H3:I3"/>
    <mergeCell ref="A5:B5"/>
    <mergeCell ref="A3:A4"/>
    <mergeCell ref="B3:B4"/>
    <mergeCell ref="A31:B31"/>
    <mergeCell ref="A6:B6"/>
    <mergeCell ref="A29:B29"/>
    <mergeCell ref="A46:B4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125" style="24" customWidth="1"/>
    <col min="2" max="2" width="20.25390625" style="24" customWidth="1"/>
    <col min="3" max="3" width="11.00390625" style="24" customWidth="1"/>
    <col min="4" max="4" width="11.125" style="24" customWidth="1"/>
    <col min="5" max="8" width="11.00390625" style="24" customWidth="1"/>
    <col min="9" max="9" width="11.875" style="24" customWidth="1"/>
    <col min="10" max="16384" width="9.125" style="24" customWidth="1"/>
  </cols>
  <sheetData>
    <row r="1" spans="1:9" ht="16.5" customHeight="1">
      <c r="A1" s="246" t="s">
        <v>106</v>
      </c>
      <c r="B1" s="265"/>
      <c r="C1" s="265"/>
      <c r="D1" s="265"/>
      <c r="E1" s="265"/>
      <c r="F1" s="265"/>
      <c r="G1" s="265"/>
      <c r="H1" s="265"/>
      <c r="I1" s="265"/>
    </row>
    <row r="2" spans="1:9" ht="19.5" customHeight="1" thickBot="1">
      <c r="A2" s="275" t="s">
        <v>197</v>
      </c>
      <c r="B2" s="276"/>
      <c r="C2" s="276"/>
      <c r="D2" s="276"/>
      <c r="E2" s="276"/>
      <c r="F2" s="276"/>
      <c r="G2" s="276"/>
      <c r="H2" s="276"/>
      <c r="I2" s="276"/>
    </row>
    <row r="3" spans="1:9" ht="16.5" thickTop="1">
      <c r="A3" s="257" t="s">
        <v>1</v>
      </c>
      <c r="B3" s="259" t="s">
        <v>2</v>
      </c>
      <c r="C3" s="268" t="s">
        <v>57</v>
      </c>
      <c r="D3" s="268"/>
      <c r="E3" s="268"/>
      <c r="F3" s="268"/>
      <c r="G3" s="268"/>
      <c r="H3" s="268" t="s">
        <v>61</v>
      </c>
      <c r="I3" s="269"/>
    </row>
    <row r="4" spans="1:9" ht="38.25" customHeight="1">
      <c r="A4" s="258"/>
      <c r="B4" s="260"/>
      <c r="C4" s="239" t="s">
        <v>163</v>
      </c>
      <c r="D4" s="239" t="s">
        <v>167</v>
      </c>
      <c r="E4" s="239" t="s">
        <v>171</v>
      </c>
      <c r="F4" s="239" t="s">
        <v>221</v>
      </c>
      <c r="G4" s="239" t="s">
        <v>232</v>
      </c>
      <c r="H4" s="114" t="s">
        <v>235</v>
      </c>
      <c r="I4" s="5" t="s">
        <v>236</v>
      </c>
    </row>
    <row r="5" spans="1:9" s="167" customFormat="1" ht="21.75" customHeight="1">
      <c r="A5" s="261" t="s">
        <v>216</v>
      </c>
      <c r="B5" s="262"/>
      <c r="C5" s="164">
        <v>954830</v>
      </c>
      <c r="D5" s="164">
        <v>812090</v>
      </c>
      <c r="E5" s="164">
        <v>701594</v>
      </c>
      <c r="F5" s="164">
        <v>603592</v>
      </c>
      <c r="G5" s="164">
        <v>493055</v>
      </c>
      <c r="H5" s="171">
        <f>G5-F5</f>
        <v>-110537</v>
      </c>
      <c r="I5" s="172">
        <f>H5/F5</f>
        <v>-0.18313198319394558</v>
      </c>
    </row>
    <row r="6" spans="1:11" s="54" customFormat="1" ht="31.5" customHeight="1">
      <c r="A6" s="252" t="s">
        <v>4</v>
      </c>
      <c r="B6" s="253"/>
      <c r="C6" s="210">
        <f aca="true" t="shared" si="0" ref="C6:H6">C7+C13+C20+C29+C31+C38+C46+C51</f>
        <v>122458</v>
      </c>
      <c r="D6" s="210">
        <f t="shared" si="0"/>
        <v>107807</v>
      </c>
      <c r="E6" s="210">
        <f t="shared" si="0"/>
        <v>95480</v>
      </c>
      <c r="F6" s="210">
        <f t="shared" si="0"/>
        <v>84361</v>
      </c>
      <c r="G6" s="210">
        <f t="shared" si="0"/>
        <v>69682</v>
      </c>
      <c r="H6" s="210">
        <f t="shared" si="0"/>
        <v>-14679</v>
      </c>
      <c r="I6" s="208">
        <f aca="true" t="shared" si="1" ref="I6:I18">H6/F6</f>
        <v>-0.17400220481027964</v>
      </c>
      <c r="K6" s="115"/>
    </row>
    <row r="7" spans="1:11" s="59" customFormat="1" ht="27" customHeight="1">
      <c r="A7" s="254" t="s">
        <v>182</v>
      </c>
      <c r="B7" s="255"/>
      <c r="C7" s="207">
        <f aca="true" t="shared" si="2" ref="C7:H7">SUM(C8:C12)</f>
        <v>15286</v>
      </c>
      <c r="D7" s="207">
        <f t="shared" si="2"/>
        <v>13629</v>
      </c>
      <c r="E7" s="207">
        <f t="shared" si="2"/>
        <v>12659</v>
      </c>
      <c r="F7" s="207">
        <f t="shared" si="2"/>
        <v>10880</v>
      </c>
      <c r="G7" s="207">
        <f t="shared" si="2"/>
        <v>8637</v>
      </c>
      <c r="H7" s="207">
        <f t="shared" si="2"/>
        <v>-2243</v>
      </c>
      <c r="I7" s="209">
        <f t="shared" si="1"/>
        <v>-0.2061580882352941</v>
      </c>
      <c r="J7" s="66"/>
      <c r="K7" s="116"/>
    </row>
    <row r="8" spans="1:9" ht="15" customHeight="1">
      <c r="A8" s="12">
        <v>1</v>
      </c>
      <c r="B8" s="55" t="s">
        <v>62</v>
      </c>
      <c r="C8" s="14">
        <v>2721</v>
      </c>
      <c r="D8" s="14">
        <v>2531</v>
      </c>
      <c r="E8" s="14">
        <v>2507</v>
      </c>
      <c r="F8" s="14">
        <v>2121</v>
      </c>
      <c r="G8" s="14">
        <v>1717</v>
      </c>
      <c r="H8" s="57">
        <f>G8-F8</f>
        <v>-404</v>
      </c>
      <c r="I8" s="16">
        <f t="shared" si="1"/>
        <v>-0.19047619047619047</v>
      </c>
    </row>
    <row r="9" spans="1:9" ht="15" customHeight="1">
      <c r="A9" s="12">
        <v>2</v>
      </c>
      <c r="B9" s="55" t="s">
        <v>64</v>
      </c>
      <c r="C9" s="14">
        <v>2750</v>
      </c>
      <c r="D9" s="14">
        <v>2194</v>
      </c>
      <c r="E9" s="14">
        <v>2087</v>
      </c>
      <c r="F9" s="14">
        <v>1587</v>
      </c>
      <c r="G9" s="14">
        <v>1174</v>
      </c>
      <c r="H9" s="57">
        <f>G9-F9</f>
        <v>-413</v>
      </c>
      <c r="I9" s="16">
        <f t="shared" si="1"/>
        <v>-0.260239445494644</v>
      </c>
    </row>
    <row r="10" spans="1:9" ht="15" customHeight="1">
      <c r="A10" s="12">
        <v>3</v>
      </c>
      <c r="B10" s="55" t="s">
        <v>67</v>
      </c>
      <c r="C10" s="14">
        <v>4026</v>
      </c>
      <c r="D10" s="14">
        <v>3712</v>
      </c>
      <c r="E10" s="14">
        <v>3347</v>
      </c>
      <c r="F10" s="14">
        <v>2953</v>
      </c>
      <c r="G10" s="14">
        <v>2404</v>
      </c>
      <c r="H10" s="57">
        <f>G10-F10</f>
        <v>-549</v>
      </c>
      <c r="I10" s="16">
        <f t="shared" si="1"/>
        <v>-0.1859126312224856</v>
      </c>
    </row>
    <row r="11" spans="1:9" ht="15" customHeight="1">
      <c r="A11" s="12">
        <v>4</v>
      </c>
      <c r="B11" s="13" t="s">
        <v>19</v>
      </c>
      <c r="C11" s="14">
        <v>2812</v>
      </c>
      <c r="D11" s="14">
        <v>2580</v>
      </c>
      <c r="E11" s="14">
        <v>2347</v>
      </c>
      <c r="F11" s="14">
        <v>2160</v>
      </c>
      <c r="G11" s="14">
        <v>1542</v>
      </c>
      <c r="H11" s="57">
        <f>G11-F11</f>
        <v>-618</v>
      </c>
      <c r="I11" s="16">
        <f t="shared" si="1"/>
        <v>-0.2861111111111111</v>
      </c>
    </row>
    <row r="12" spans="1:9" ht="15" customHeight="1">
      <c r="A12" s="12">
        <v>5</v>
      </c>
      <c r="B12" s="55" t="s">
        <v>69</v>
      </c>
      <c r="C12" s="14">
        <v>2977</v>
      </c>
      <c r="D12" s="14">
        <v>2612</v>
      </c>
      <c r="E12" s="14">
        <v>2371</v>
      </c>
      <c r="F12" s="14">
        <v>2059</v>
      </c>
      <c r="G12" s="14">
        <v>1800</v>
      </c>
      <c r="H12" s="57">
        <f>G12-F12</f>
        <v>-259</v>
      </c>
      <c r="I12" s="16">
        <f t="shared" si="1"/>
        <v>-0.12578921806702284</v>
      </c>
    </row>
    <row r="13" spans="1:9" s="59" customFormat="1" ht="24.75" customHeight="1">
      <c r="A13" s="254" t="s">
        <v>183</v>
      </c>
      <c r="B13" s="256"/>
      <c r="C13" s="207">
        <f aca="true" t="shared" si="3" ref="C13:H13">SUM(C14:C19)</f>
        <v>17583</v>
      </c>
      <c r="D13" s="207">
        <f t="shared" si="3"/>
        <v>15159</v>
      </c>
      <c r="E13" s="207">
        <f t="shared" si="3"/>
        <v>13328</v>
      </c>
      <c r="F13" s="207">
        <f t="shared" si="3"/>
        <v>12191</v>
      </c>
      <c r="G13" s="207">
        <f t="shared" si="3"/>
        <v>10162</v>
      </c>
      <c r="H13" s="207">
        <f t="shared" si="3"/>
        <v>-2029</v>
      </c>
      <c r="I13" s="209">
        <f t="shared" si="1"/>
        <v>-0.166434254778115</v>
      </c>
    </row>
    <row r="14" spans="1:9" ht="15" customHeight="1">
      <c r="A14" s="12">
        <v>1</v>
      </c>
      <c r="B14" s="13" t="s">
        <v>70</v>
      </c>
      <c r="C14" s="14">
        <v>3447</v>
      </c>
      <c r="D14" s="14">
        <v>3092</v>
      </c>
      <c r="E14" s="14">
        <v>2757</v>
      </c>
      <c r="F14" s="14">
        <v>2610</v>
      </c>
      <c r="G14" s="14">
        <v>2488</v>
      </c>
      <c r="H14" s="57">
        <f aca="true" t="shared" si="4" ref="H14:H19">G14-F14</f>
        <v>-122</v>
      </c>
      <c r="I14" s="16">
        <f t="shared" si="1"/>
        <v>-0.04674329501915709</v>
      </c>
    </row>
    <row r="15" spans="1:9" ht="15" customHeight="1">
      <c r="A15" s="12">
        <v>2</v>
      </c>
      <c r="B15" s="13" t="s">
        <v>72</v>
      </c>
      <c r="C15" s="14">
        <v>5879</v>
      </c>
      <c r="D15" s="14">
        <v>5369</v>
      </c>
      <c r="E15" s="14">
        <v>4775</v>
      </c>
      <c r="F15" s="14">
        <v>4467</v>
      </c>
      <c r="G15" s="14">
        <v>3634</v>
      </c>
      <c r="H15" s="57">
        <f t="shared" si="4"/>
        <v>-833</v>
      </c>
      <c r="I15" s="16">
        <f t="shared" si="1"/>
        <v>-0.18647862099843296</v>
      </c>
    </row>
    <row r="16" spans="1:9" ht="15" customHeight="1">
      <c r="A16" s="12">
        <v>3</v>
      </c>
      <c r="B16" s="13" t="s">
        <v>73</v>
      </c>
      <c r="C16" s="14">
        <v>3190</v>
      </c>
      <c r="D16" s="14">
        <v>2582</v>
      </c>
      <c r="E16" s="14">
        <v>2326</v>
      </c>
      <c r="F16" s="14">
        <v>2112</v>
      </c>
      <c r="G16" s="14">
        <v>1712</v>
      </c>
      <c r="H16" s="57">
        <f t="shared" si="4"/>
        <v>-400</v>
      </c>
      <c r="I16" s="16">
        <f t="shared" si="1"/>
        <v>-0.1893939393939394</v>
      </c>
    </row>
    <row r="17" spans="1:9" ht="15" customHeight="1">
      <c r="A17" s="12">
        <v>4</v>
      </c>
      <c r="B17" s="13" t="s">
        <v>74</v>
      </c>
      <c r="C17" s="14">
        <v>2404</v>
      </c>
      <c r="D17" s="14">
        <v>2139</v>
      </c>
      <c r="E17" s="14">
        <v>1873</v>
      </c>
      <c r="F17" s="14">
        <v>1664</v>
      </c>
      <c r="G17" s="14">
        <v>1324</v>
      </c>
      <c r="H17" s="57">
        <f t="shared" si="4"/>
        <v>-340</v>
      </c>
      <c r="I17" s="16">
        <f t="shared" si="1"/>
        <v>-0.20432692307692307</v>
      </c>
    </row>
    <row r="18" spans="1:9" ht="15" customHeight="1">
      <c r="A18" s="12">
        <v>5</v>
      </c>
      <c r="B18" s="13" t="s">
        <v>24</v>
      </c>
      <c r="C18" s="14">
        <v>2663</v>
      </c>
      <c r="D18" s="14">
        <v>1977</v>
      </c>
      <c r="E18" s="14">
        <v>1597</v>
      </c>
      <c r="F18" s="14">
        <v>1338</v>
      </c>
      <c r="G18" s="14">
        <v>1004</v>
      </c>
      <c r="H18" s="57">
        <f t="shared" si="4"/>
        <v>-334</v>
      </c>
      <c r="I18" s="16">
        <f t="shared" si="1"/>
        <v>-0.24962630792227206</v>
      </c>
    </row>
    <row r="19" spans="1:9" s="230" customFormat="1" ht="15" customHeight="1">
      <c r="A19" s="12">
        <v>6</v>
      </c>
      <c r="B19" s="17" t="s">
        <v>71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90">
        <f t="shared" si="4"/>
        <v>0</v>
      </c>
      <c r="I19" s="231">
        <v>0</v>
      </c>
    </row>
    <row r="20" spans="1:9" s="59" customFormat="1" ht="24.75" customHeight="1">
      <c r="A20" s="254" t="s">
        <v>184</v>
      </c>
      <c r="B20" s="256"/>
      <c r="C20" s="207">
        <f aca="true" t="shared" si="5" ref="C20:H20">SUM(C21:C28)</f>
        <v>33895</v>
      </c>
      <c r="D20" s="207">
        <f t="shared" si="5"/>
        <v>29532</v>
      </c>
      <c r="E20" s="207">
        <f t="shared" si="5"/>
        <v>26754</v>
      </c>
      <c r="F20" s="207">
        <f t="shared" si="5"/>
        <v>23896</v>
      </c>
      <c r="G20" s="207">
        <f t="shared" si="5"/>
        <v>20336</v>
      </c>
      <c r="H20" s="207">
        <f t="shared" si="5"/>
        <v>-3560</v>
      </c>
      <c r="I20" s="209">
        <f>H20/F20</f>
        <v>-0.14897890860395044</v>
      </c>
    </row>
    <row r="21" spans="1:9" ht="15" customHeight="1">
      <c r="A21" s="12">
        <v>1</v>
      </c>
      <c r="B21" s="13" t="s">
        <v>92</v>
      </c>
      <c r="C21" s="14">
        <v>1563</v>
      </c>
      <c r="D21" s="14">
        <v>1311</v>
      </c>
      <c r="E21" s="14">
        <v>1105</v>
      </c>
      <c r="F21" s="14">
        <v>1029</v>
      </c>
      <c r="G21" s="14">
        <v>832</v>
      </c>
      <c r="H21" s="57">
        <f aca="true" t="shared" si="6" ref="H21:H27">G21-F21</f>
        <v>-197</v>
      </c>
      <c r="I21" s="16">
        <f aca="true" t="shared" si="7" ref="I21:I27">H21/F21</f>
        <v>-0.19144800777453838</v>
      </c>
    </row>
    <row r="22" spans="1:9" ht="15" customHeight="1">
      <c r="A22" s="12">
        <v>2</v>
      </c>
      <c r="B22" s="13" t="s">
        <v>94</v>
      </c>
      <c r="C22" s="14">
        <v>3728</v>
      </c>
      <c r="D22" s="14">
        <v>3128</v>
      </c>
      <c r="E22" s="14">
        <v>2614</v>
      </c>
      <c r="F22" s="14">
        <v>2406</v>
      </c>
      <c r="G22" s="14">
        <v>2068</v>
      </c>
      <c r="H22" s="57">
        <f t="shared" si="6"/>
        <v>-338</v>
      </c>
      <c r="I22" s="16">
        <f t="shared" si="7"/>
        <v>-0.1404821280133001</v>
      </c>
    </row>
    <row r="23" spans="1:9" ht="15" customHeight="1">
      <c r="A23" s="12">
        <v>3</v>
      </c>
      <c r="B23" s="13" t="s">
        <v>95</v>
      </c>
      <c r="C23" s="14">
        <v>2414</v>
      </c>
      <c r="D23" s="14">
        <v>2142</v>
      </c>
      <c r="E23" s="14">
        <v>1944</v>
      </c>
      <c r="F23" s="14">
        <v>1796</v>
      </c>
      <c r="G23" s="14">
        <v>1556</v>
      </c>
      <c r="H23" s="57">
        <f t="shared" si="6"/>
        <v>-240</v>
      </c>
      <c r="I23" s="16">
        <f t="shared" si="7"/>
        <v>-0.133630289532294</v>
      </c>
    </row>
    <row r="24" spans="1:9" ht="15" customHeight="1">
      <c r="A24" s="12">
        <v>4</v>
      </c>
      <c r="B24" s="13" t="s">
        <v>41</v>
      </c>
      <c r="C24" s="14">
        <v>4956</v>
      </c>
      <c r="D24" s="14">
        <v>4304</v>
      </c>
      <c r="E24" s="14">
        <v>4153</v>
      </c>
      <c r="F24" s="14">
        <v>3781</v>
      </c>
      <c r="G24" s="14">
        <v>3302</v>
      </c>
      <c r="H24" s="57">
        <f t="shared" si="6"/>
        <v>-479</v>
      </c>
      <c r="I24" s="16">
        <f t="shared" si="7"/>
        <v>-0.12668606188838932</v>
      </c>
    </row>
    <row r="25" spans="1:9" ht="15" customHeight="1">
      <c r="A25" s="12">
        <v>5</v>
      </c>
      <c r="B25" s="13" t="s">
        <v>97</v>
      </c>
      <c r="C25" s="14">
        <v>13764</v>
      </c>
      <c r="D25" s="14">
        <v>12150</v>
      </c>
      <c r="E25" s="14">
        <v>11217</v>
      </c>
      <c r="F25" s="14">
        <v>9862</v>
      </c>
      <c r="G25" s="14">
        <v>8330</v>
      </c>
      <c r="H25" s="57">
        <f t="shared" si="6"/>
        <v>-1532</v>
      </c>
      <c r="I25" s="16">
        <f t="shared" si="7"/>
        <v>-0.15534374366254308</v>
      </c>
    </row>
    <row r="26" spans="1:9" ht="15" customHeight="1">
      <c r="A26" s="12">
        <v>6</v>
      </c>
      <c r="B26" s="13" t="s">
        <v>98</v>
      </c>
      <c r="C26" s="14">
        <v>4670</v>
      </c>
      <c r="D26" s="14">
        <v>3996</v>
      </c>
      <c r="E26" s="14">
        <v>3447</v>
      </c>
      <c r="F26" s="14">
        <v>3239</v>
      </c>
      <c r="G26" s="14">
        <v>2914</v>
      </c>
      <c r="H26" s="57">
        <f t="shared" si="6"/>
        <v>-325</v>
      </c>
      <c r="I26" s="16">
        <f t="shared" si="7"/>
        <v>-0.10033961099104662</v>
      </c>
    </row>
    <row r="27" spans="1:9" ht="15" customHeight="1">
      <c r="A27" s="12">
        <v>7</v>
      </c>
      <c r="B27" s="13" t="s">
        <v>99</v>
      </c>
      <c r="C27" s="14">
        <v>2800</v>
      </c>
      <c r="D27" s="14">
        <v>2501</v>
      </c>
      <c r="E27" s="14">
        <v>2274</v>
      </c>
      <c r="F27" s="14">
        <v>1783</v>
      </c>
      <c r="G27" s="14">
        <v>1334</v>
      </c>
      <c r="H27" s="57">
        <f t="shared" si="6"/>
        <v>-449</v>
      </c>
      <c r="I27" s="16">
        <f t="shared" si="7"/>
        <v>-0.25182277061132924</v>
      </c>
    </row>
    <row r="28" spans="1:9" s="230" customFormat="1" ht="15" customHeight="1">
      <c r="A28" s="12">
        <v>8</v>
      </c>
      <c r="B28" s="17" t="s">
        <v>96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90">
        <f>G28-F28</f>
        <v>0</v>
      </c>
      <c r="I28" s="231">
        <v>0</v>
      </c>
    </row>
    <row r="29" spans="1:9" s="59" customFormat="1" ht="25.5" customHeight="1">
      <c r="A29" s="254" t="s">
        <v>189</v>
      </c>
      <c r="B29" s="256"/>
      <c r="C29" s="198">
        <f aca="true" t="shared" si="8" ref="C29:H29">C30</f>
        <v>0</v>
      </c>
      <c r="D29" s="198">
        <f t="shared" si="8"/>
        <v>0</v>
      </c>
      <c r="E29" s="198">
        <f t="shared" si="8"/>
        <v>0</v>
      </c>
      <c r="F29" s="198">
        <f t="shared" si="8"/>
        <v>0</v>
      </c>
      <c r="G29" s="198">
        <f t="shared" si="8"/>
        <v>0</v>
      </c>
      <c r="H29" s="198">
        <f t="shared" si="8"/>
        <v>0</v>
      </c>
      <c r="I29" s="197">
        <v>0</v>
      </c>
    </row>
    <row r="30" spans="1:9" s="230" customFormat="1" ht="15" customHeight="1">
      <c r="A30" s="12">
        <v>1</v>
      </c>
      <c r="B30" s="17" t="s">
        <v>155</v>
      </c>
      <c r="C30" s="232">
        <v>0</v>
      </c>
      <c r="D30" s="14">
        <v>0</v>
      </c>
      <c r="E30" s="14">
        <v>0</v>
      </c>
      <c r="F30" s="14">
        <v>0</v>
      </c>
      <c r="G30" s="14">
        <v>0</v>
      </c>
      <c r="H30" s="77">
        <f>G30-F30</f>
        <v>0</v>
      </c>
      <c r="I30" s="80">
        <v>0</v>
      </c>
    </row>
    <row r="31" spans="1:9" s="59" customFormat="1" ht="24" customHeight="1">
      <c r="A31" s="254" t="s">
        <v>185</v>
      </c>
      <c r="B31" s="256"/>
      <c r="C31" s="207">
        <f aca="true" t="shared" si="9" ref="C31:H31">SUM(C32:C37)</f>
        <v>18493</v>
      </c>
      <c r="D31" s="207">
        <f t="shared" si="9"/>
        <v>16596</v>
      </c>
      <c r="E31" s="207">
        <f t="shared" si="9"/>
        <v>14371</v>
      </c>
      <c r="F31" s="207">
        <f t="shared" si="9"/>
        <v>12243</v>
      </c>
      <c r="G31" s="207">
        <f t="shared" si="9"/>
        <v>9820</v>
      </c>
      <c r="H31" s="207">
        <f t="shared" si="9"/>
        <v>-2423</v>
      </c>
      <c r="I31" s="209">
        <f>H31/F31</f>
        <v>-0.19790900922976395</v>
      </c>
    </row>
    <row r="32" spans="1:9" ht="15" customHeight="1">
      <c r="A32" s="12">
        <v>1</v>
      </c>
      <c r="B32" s="13" t="s">
        <v>38</v>
      </c>
      <c r="C32" s="14">
        <v>4545</v>
      </c>
      <c r="D32" s="14">
        <v>4209</v>
      </c>
      <c r="E32" s="14">
        <v>3827</v>
      </c>
      <c r="F32" s="14">
        <v>3259</v>
      </c>
      <c r="G32" s="14">
        <v>2922</v>
      </c>
      <c r="H32" s="57">
        <f aca="true" t="shared" si="10" ref="H32:H37">G32-F32</f>
        <v>-337</v>
      </c>
      <c r="I32" s="16">
        <f aca="true" t="shared" si="11" ref="I32:I38">H32/F32</f>
        <v>-0.10340595274624118</v>
      </c>
    </row>
    <row r="33" spans="1:9" ht="15" customHeight="1">
      <c r="A33" s="12">
        <v>2</v>
      </c>
      <c r="B33" s="13" t="s">
        <v>27</v>
      </c>
      <c r="C33" s="14">
        <v>2296</v>
      </c>
      <c r="D33" s="14">
        <v>2115</v>
      </c>
      <c r="E33" s="14">
        <v>1802</v>
      </c>
      <c r="F33" s="14">
        <v>1637</v>
      </c>
      <c r="G33" s="14">
        <v>1191</v>
      </c>
      <c r="H33" s="57">
        <f t="shared" si="10"/>
        <v>-446</v>
      </c>
      <c r="I33" s="16">
        <f t="shared" si="11"/>
        <v>-0.27244960293219306</v>
      </c>
    </row>
    <row r="34" spans="1:9" ht="15" customHeight="1">
      <c r="A34" s="12">
        <v>3</v>
      </c>
      <c r="B34" s="13" t="s">
        <v>28</v>
      </c>
      <c r="C34" s="14">
        <v>3293</v>
      </c>
      <c r="D34" s="14">
        <v>2712</v>
      </c>
      <c r="E34" s="14">
        <v>2186</v>
      </c>
      <c r="F34" s="14">
        <v>1711</v>
      </c>
      <c r="G34" s="14">
        <v>1386</v>
      </c>
      <c r="H34" s="57">
        <f t="shared" si="10"/>
        <v>-325</v>
      </c>
      <c r="I34" s="16">
        <f t="shared" si="11"/>
        <v>-0.18994739918176504</v>
      </c>
    </row>
    <row r="35" spans="1:9" ht="15" customHeight="1">
      <c r="A35" s="12">
        <v>4</v>
      </c>
      <c r="B35" s="13" t="s">
        <v>29</v>
      </c>
      <c r="C35" s="14">
        <v>1829</v>
      </c>
      <c r="D35" s="14">
        <v>1731</v>
      </c>
      <c r="E35" s="14">
        <v>1443</v>
      </c>
      <c r="F35" s="14">
        <v>1257</v>
      </c>
      <c r="G35" s="14">
        <v>891</v>
      </c>
      <c r="H35" s="57">
        <f t="shared" si="10"/>
        <v>-366</v>
      </c>
      <c r="I35" s="16">
        <f t="shared" si="11"/>
        <v>-0.2911694510739857</v>
      </c>
    </row>
    <row r="36" spans="1:9" ht="15" customHeight="1">
      <c r="A36" s="12">
        <v>5</v>
      </c>
      <c r="B36" s="13" t="s">
        <v>30</v>
      </c>
      <c r="C36" s="14">
        <v>1536</v>
      </c>
      <c r="D36" s="14">
        <v>1319</v>
      </c>
      <c r="E36" s="14">
        <v>1138</v>
      </c>
      <c r="F36" s="14">
        <v>989</v>
      </c>
      <c r="G36" s="14">
        <v>824</v>
      </c>
      <c r="H36" s="57">
        <f t="shared" si="10"/>
        <v>-165</v>
      </c>
      <c r="I36" s="16">
        <f t="shared" si="11"/>
        <v>-0.16683518705763398</v>
      </c>
    </row>
    <row r="37" spans="1:9" ht="15" customHeight="1">
      <c r="A37" s="12">
        <v>6</v>
      </c>
      <c r="B37" s="13" t="s">
        <v>35</v>
      </c>
      <c r="C37" s="14">
        <v>4994</v>
      </c>
      <c r="D37" s="14">
        <v>4510</v>
      </c>
      <c r="E37" s="14">
        <v>3975</v>
      </c>
      <c r="F37" s="14">
        <v>3390</v>
      </c>
      <c r="G37" s="14">
        <v>2606</v>
      </c>
      <c r="H37" s="57">
        <f t="shared" si="10"/>
        <v>-784</v>
      </c>
      <c r="I37" s="16">
        <f t="shared" si="11"/>
        <v>-0.2312684365781711</v>
      </c>
    </row>
    <row r="38" spans="1:9" s="59" customFormat="1" ht="24" customHeight="1">
      <c r="A38" s="254" t="s">
        <v>186</v>
      </c>
      <c r="B38" s="256"/>
      <c r="C38" s="198">
        <f aca="true" t="shared" si="12" ref="C38:H38">SUM(C39:C45)</f>
        <v>14380</v>
      </c>
      <c r="D38" s="198">
        <f t="shared" si="12"/>
        <v>12680</v>
      </c>
      <c r="E38" s="198">
        <f t="shared" si="12"/>
        <v>10889</v>
      </c>
      <c r="F38" s="198">
        <f t="shared" si="12"/>
        <v>9446</v>
      </c>
      <c r="G38" s="198">
        <f t="shared" si="12"/>
        <v>7637</v>
      </c>
      <c r="H38" s="207">
        <f t="shared" si="12"/>
        <v>-1809</v>
      </c>
      <c r="I38" s="209">
        <f t="shared" si="11"/>
        <v>-0.19150963370738938</v>
      </c>
    </row>
    <row r="39" spans="1:9" ht="15" customHeight="1">
      <c r="A39" s="12">
        <v>1</v>
      </c>
      <c r="B39" s="13" t="s">
        <v>25</v>
      </c>
      <c r="C39" s="14">
        <v>1084</v>
      </c>
      <c r="D39" s="14">
        <v>941</v>
      </c>
      <c r="E39" s="14">
        <v>847</v>
      </c>
      <c r="F39" s="14">
        <v>665</v>
      </c>
      <c r="G39" s="14">
        <v>524</v>
      </c>
      <c r="H39" s="57">
        <f aca="true" t="shared" si="13" ref="H39:H45">G39-F39</f>
        <v>-141</v>
      </c>
      <c r="I39" s="16">
        <f aca="true" t="shared" si="14" ref="I39:I46">H39/F39</f>
        <v>-0.21203007518796993</v>
      </c>
    </row>
    <row r="40" spans="1:9" ht="15" customHeight="1">
      <c r="A40" s="12">
        <v>2</v>
      </c>
      <c r="B40" s="13" t="s">
        <v>26</v>
      </c>
      <c r="C40" s="14">
        <v>2103</v>
      </c>
      <c r="D40" s="14">
        <v>1613</v>
      </c>
      <c r="E40" s="14">
        <v>1232</v>
      </c>
      <c r="F40" s="14">
        <v>892</v>
      </c>
      <c r="G40" s="14">
        <v>649</v>
      </c>
      <c r="H40" s="57">
        <f t="shared" si="13"/>
        <v>-243</v>
      </c>
      <c r="I40" s="16">
        <f t="shared" si="14"/>
        <v>-0.27242152466367714</v>
      </c>
    </row>
    <row r="41" spans="1:9" ht="15" customHeight="1">
      <c r="A41" s="12">
        <v>3</v>
      </c>
      <c r="B41" s="13" t="s">
        <v>31</v>
      </c>
      <c r="C41" s="14">
        <v>3263</v>
      </c>
      <c r="D41" s="14">
        <v>2954</v>
      </c>
      <c r="E41" s="14">
        <v>2708</v>
      </c>
      <c r="F41" s="14">
        <v>2452</v>
      </c>
      <c r="G41" s="14">
        <v>2076</v>
      </c>
      <c r="H41" s="57">
        <f t="shared" si="13"/>
        <v>-376</v>
      </c>
      <c r="I41" s="16">
        <f t="shared" si="14"/>
        <v>-0.1533442088091354</v>
      </c>
    </row>
    <row r="42" spans="1:9" ht="15" customHeight="1">
      <c r="A42" s="12">
        <v>4</v>
      </c>
      <c r="B42" s="13" t="s">
        <v>32</v>
      </c>
      <c r="C42" s="14">
        <v>1918</v>
      </c>
      <c r="D42" s="14">
        <v>1676</v>
      </c>
      <c r="E42" s="14">
        <v>1494</v>
      </c>
      <c r="F42" s="14">
        <v>1313</v>
      </c>
      <c r="G42" s="14">
        <v>1023</v>
      </c>
      <c r="H42" s="57">
        <f t="shared" si="13"/>
        <v>-290</v>
      </c>
      <c r="I42" s="16">
        <f t="shared" si="14"/>
        <v>-0.22086824067022087</v>
      </c>
    </row>
    <row r="43" spans="1:9" ht="15" customHeight="1">
      <c r="A43" s="12">
        <v>5</v>
      </c>
      <c r="B43" s="13" t="s">
        <v>33</v>
      </c>
      <c r="C43" s="14">
        <v>2099</v>
      </c>
      <c r="D43" s="14">
        <v>1974</v>
      </c>
      <c r="E43" s="14">
        <v>1589</v>
      </c>
      <c r="F43" s="14">
        <v>1522</v>
      </c>
      <c r="G43" s="14">
        <v>1271</v>
      </c>
      <c r="H43" s="57">
        <f t="shared" si="13"/>
        <v>-251</v>
      </c>
      <c r="I43" s="16">
        <f t="shared" si="14"/>
        <v>-0.16491458607095927</v>
      </c>
    </row>
    <row r="44" spans="1:9" ht="15" customHeight="1">
      <c r="A44" s="12">
        <v>6</v>
      </c>
      <c r="B44" s="13" t="s">
        <v>34</v>
      </c>
      <c r="C44" s="14">
        <v>2212</v>
      </c>
      <c r="D44" s="14">
        <v>1938</v>
      </c>
      <c r="E44" s="14">
        <v>1537</v>
      </c>
      <c r="F44" s="14">
        <v>1209</v>
      </c>
      <c r="G44" s="14">
        <v>912</v>
      </c>
      <c r="H44" s="57">
        <f t="shared" si="13"/>
        <v>-297</v>
      </c>
      <c r="I44" s="16">
        <f t="shared" si="14"/>
        <v>-0.2456575682382134</v>
      </c>
    </row>
    <row r="45" spans="1:9" ht="15" customHeight="1">
      <c r="A45" s="12">
        <v>7</v>
      </c>
      <c r="B45" s="13" t="s">
        <v>36</v>
      </c>
      <c r="C45" s="14">
        <v>1701</v>
      </c>
      <c r="D45" s="14">
        <v>1584</v>
      </c>
      <c r="E45" s="14">
        <v>1482</v>
      </c>
      <c r="F45" s="14">
        <v>1393</v>
      </c>
      <c r="G45" s="14">
        <v>1182</v>
      </c>
      <c r="H45" s="57">
        <f t="shared" si="13"/>
        <v>-211</v>
      </c>
      <c r="I45" s="16">
        <f t="shared" si="14"/>
        <v>-0.15147164393395549</v>
      </c>
    </row>
    <row r="46" spans="1:9" s="59" customFormat="1" ht="24" customHeight="1">
      <c r="A46" s="254" t="s">
        <v>187</v>
      </c>
      <c r="B46" s="256"/>
      <c r="C46" s="198">
        <f aca="true" t="shared" si="15" ref="C46:H46">SUM(C47:C50)</f>
        <v>13244</v>
      </c>
      <c r="D46" s="198">
        <f t="shared" si="15"/>
        <v>11966</v>
      </c>
      <c r="E46" s="198">
        <f t="shared" si="15"/>
        <v>10438</v>
      </c>
      <c r="F46" s="198">
        <f t="shared" si="15"/>
        <v>9718</v>
      </c>
      <c r="G46" s="198">
        <f t="shared" si="15"/>
        <v>8380</v>
      </c>
      <c r="H46" s="198">
        <f t="shared" si="15"/>
        <v>-1338</v>
      </c>
      <c r="I46" s="209">
        <f t="shared" si="14"/>
        <v>-0.13768265075118338</v>
      </c>
    </row>
    <row r="47" spans="1:9" ht="15" customHeight="1">
      <c r="A47" s="12">
        <v>1</v>
      </c>
      <c r="B47" s="13" t="s">
        <v>63</v>
      </c>
      <c r="C47" s="14">
        <v>2691</v>
      </c>
      <c r="D47" s="14">
        <v>2456</v>
      </c>
      <c r="E47" s="14">
        <v>2075</v>
      </c>
      <c r="F47" s="14">
        <v>2005</v>
      </c>
      <c r="G47" s="14">
        <v>1761</v>
      </c>
      <c r="H47" s="57">
        <f>G47-F47</f>
        <v>-244</v>
      </c>
      <c r="I47" s="16">
        <f>H47/F47</f>
        <v>-0.12169576059850375</v>
      </c>
    </row>
    <row r="48" spans="1:9" ht="15" customHeight="1">
      <c r="A48" s="12">
        <v>2</v>
      </c>
      <c r="B48" s="13" t="s">
        <v>66</v>
      </c>
      <c r="C48" s="14">
        <v>7453</v>
      </c>
      <c r="D48" s="14">
        <v>6644</v>
      </c>
      <c r="E48" s="14">
        <v>5794</v>
      </c>
      <c r="F48" s="14">
        <v>5197</v>
      </c>
      <c r="G48" s="14">
        <v>4392</v>
      </c>
      <c r="H48" s="57">
        <f>G48-F48</f>
        <v>-805</v>
      </c>
      <c r="I48" s="16">
        <f>H48/F48</f>
        <v>-0.1548970559938426</v>
      </c>
    </row>
    <row r="49" spans="1:9" ht="15" customHeight="1">
      <c r="A49" s="12">
        <v>3</v>
      </c>
      <c r="B49" s="13" t="s">
        <v>68</v>
      </c>
      <c r="C49" s="14">
        <v>3100</v>
      </c>
      <c r="D49" s="14">
        <v>2866</v>
      </c>
      <c r="E49" s="14">
        <v>2569</v>
      </c>
      <c r="F49" s="14">
        <v>2516</v>
      </c>
      <c r="G49" s="14">
        <v>2227</v>
      </c>
      <c r="H49" s="57">
        <f>G49-F49</f>
        <v>-289</v>
      </c>
      <c r="I49" s="16">
        <f>H49/F49</f>
        <v>-0.11486486486486487</v>
      </c>
    </row>
    <row r="50" spans="1:9" s="230" customFormat="1" ht="15" customHeight="1">
      <c r="A50" s="12">
        <v>4</v>
      </c>
      <c r="B50" s="17" t="s">
        <v>65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90">
        <f>G50-F50</f>
        <v>0</v>
      </c>
      <c r="I50" s="231">
        <v>0</v>
      </c>
    </row>
    <row r="51" spans="1:9" s="59" customFormat="1" ht="24" customHeight="1">
      <c r="A51" s="254" t="s">
        <v>188</v>
      </c>
      <c r="B51" s="256"/>
      <c r="C51" s="198">
        <f aca="true" t="shared" si="16" ref="C51:H51">SUM(C52:C56)</f>
        <v>9577</v>
      </c>
      <c r="D51" s="198">
        <f t="shared" si="16"/>
        <v>8245</v>
      </c>
      <c r="E51" s="198">
        <f t="shared" si="16"/>
        <v>7041</v>
      </c>
      <c r="F51" s="198">
        <f t="shared" si="16"/>
        <v>5987</v>
      </c>
      <c r="G51" s="198">
        <f t="shared" si="16"/>
        <v>4710</v>
      </c>
      <c r="H51" s="198">
        <f t="shared" si="16"/>
        <v>-1277</v>
      </c>
      <c r="I51" s="209">
        <f>H51/F51</f>
        <v>-0.21329547352597295</v>
      </c>
    </row>
    <row r="52" spans="1:9" ht="15" customHeight="1">
      <c r="A52" s="12">
        <v>1</v>
      </c>
      <c r="B52" s="13" t="s">
        <v>13</v>
      </c>
      <c r="C52" s="14">
        <v>1419</v>
      </c>
      <c r="D52" s="14">
        <v>1372</v>
      </c>
      <c r="E52" s="14">
        <v>1186</v>
      </c>
      <c r="F52" s="14">
        <v>967</v>
      </c>
      <c r="G52" s="14">
        <v>737</v>
      </c>
      <c r="H52" s="57">
        <f>G52-F52</f>
        <v>-230</v>
      </c>
      <c r="I52" s="16">
        <f>H52/F52</f>
        <v>-0.2378490175801448</v>
      </c>
    </row>
    <row r="53" spans="1:9" ht="15" customHeight="1">
      <c r="A53" s="12">
        <v>2</v>
      </c>
      <c r="B53" s="13" t="s">
        <v>76</v>
      </c>
      <c r="C53" s="14">
        <v>3768</v>
      </c>
      <c r="D53" s="14">
        <v>2984</v>
      </c>
      <c r="E53" s="14">
        <v>2631</v>
      </c>
      <c r="F53" s="14">
        <v>2246</v>
      </c>
      <c r="G53" s="14">
        <v>1894</v>
      </c>
      <c r="H53" s="57">
        <f>G53-F53</f>
        <v>-352</v>
      </c>
      <c r="I53" s="16">
        <f>H53/F53</f>
        <v>-0.15672306322350846</v>
      </c>
    </row>
    <row r="54" spans="1:9" ht="15" customHeight="1">
      <c r="A54" s="12">
        <v>3</v>
      </c>
      <c r="B54" s="13" t="s">
        <v>77</v>
      </c>
      <c r="C54" s="14">
        <v>1605</v>
      </c>
      <c r="D54" s="14">
        <v>1456</v>
      </c>
      <c r="E54" s="14">
        <v>1220</v>
      </c>
      <c r="F54" s="14">
        <v>1023</v>
      </c>
      <c r="G54" s="14">
        <v>792</v>
      </c>
      <c r="H54" s="57">
        <f>G54-F54</f>
        <v>-231</v>
      </c>
      <c r="I54" s="16">
        <f>H54/F54</f>
        <v>-0.22580645161290322</v>
      </c>
    </row>
    <row r="55" spans="1:9" ht="15" customHeight="1">
      <c r="A55" s="12">
        <v>4</v>
      </c>
      <c r="B55" s="13" t="s">
        <v>23</v>
      </c>
      <c r="C55" s="14">
        <v>2785</v>
      </c>
      <c r="D55" s="14">
        <v>2433</v>
      </c>
      <c r="E55" s="14">
        <v>2004</v>
      </c>
      <c r="F55" s="14">
        <v>1751</v>
      </c>
      <c r="G55" s="14">
        <v>1287</v>
      </c>
      <c r="H55" s="57">
        <f>G55-F55</f>
        <v>-464</v>
      </c>
      <c r="I55" s="16">
        <f>H55/F55</f>
        <v>-0.26499143346659054</v>
      </c>
    </row>
    <row r="56" spans="1:9" s="230" customFormat="1" ht="15" customHeight="1" thickBot="1">
      <c r="A56" s="21">
        <v>5</v>
      </c>
      <c r="B56" s="233" t="s">
        <v>20</v>
      </c>
      <c r="C56" s="234">
        <v>0</v>
      </c>
      <c r="D56" s="234">
        <v>0</v>
      </c>
      <c r="E56" s="234">
        <v>0</v>
      </c>
      <c r="F56" s="234">
        <v>0</v>
      </c>
      <c r="G56" s="234">
        <v>0</v>
      </c>
      <c r="H56" s="235">
        <f>G56-F56</f>
        <v>0</v>
      </c>
      <c r="I56" s="236">
        <v>0</v>
      </c>
    </row>
    <row r="57" ht="13.5" thickTop="1"/>
    <row r="58" spans="2:9" ht="12.75">
      <c r="B58" s="63"/>
      <c r="C58" s="64"/>
      <c r="D58" s="64"/>
      <c r="E58" s="64"/>
      <c r="F58" s="64"/>
      <c r="G58" s="64"/>
      <c r="H58" s="64"/>
      <c r="I58" s="64"/>
    </row>
    <row r="59" spans="2:9" ht="12.75">
      <c r="B59" s="63"/>
      <c r="C59" s="65"/>
      <c r="D59" s="65"/>
      <c r="E59" s="65"/>
      <c r="F59" s="65"/>
      <c r="G59" s="65"/>
      <c r="H59" s="65"/>
      <c r="I59" s="65"/>
    </row>
    <row r="60" spans="3:9" ht="12.75">
      <c r="C60" s="65"/>
      <c r="D60" s="65"/>
      <c r="E60" s="65"/>
      <c r="F60" s="65"/>
      <c r="G60" s="65"/>
      <c r="H60" s="65"/>
      <c r="I60" s="65"/>
    </row>
  </sheetData>
  <sheetProtection/>
  <mergeCells count="16">
    <mergeCell ref="A46:B46"/>
    <mergeCell ref="A51:B51"/>
    <mergeCell ref="A29:B29"/>
    <mergeCell ref="A38:B38"/>
    <mergeCell ref="A31:B31"/>
    <mergeCell ref="A20:B20"/>
    <mergeCell ref="A1:I1"/>
    <mergeCell ref="C3:G3"/>
    <mergeCell ref="A13:B13"/>
    <mergeCell ref="A6:B6"/>
    <mergeCell ref="A7:B7"/>
    <mergeCell ref="A3:A4"/>
    <mergeCell ref="B3:B4"/>
    <mergeCell ref="A2:I2"/>
    <mergeCell ref="H3:I3"/>
    <mergeCell ref="A5:B5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HNiewiadomska</cp:lastModifiedBy>
  <cp:lastPrinted>2017-09-04T10:27:03Z</cp:lastPrinted>
  <dcterms:created xsi:type="dcterms:W3CDTF">1997-02-26T13:46:56Z</dcterms:created>
  <dcterms:modified xsi:type="dcterms:W3CDTF">2018-05-17T05:58:51Z</dcterms:modified>
  <cp:category/>
  <cp:version/>
  <cp:contentType/>
  <cp:contentStatus/>
</cp:coreProperties>
</file>